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/>
  <mc:AlternateContent xmlns:mc="http://schemas.openxmlformats.org/markup-compatibility/2006">
    <mc:Choice Requires="x15">
      <x15ac:absPath xmlns:x15ac="http://schemas.microsoft.com/office/spreadsheetml/2010/11/ac" url="L:\CDI\UCP - BID - PROFISCO II - 2020\Solicitações Aquisições\Gerente de Projetos\"/>
    </mc:Choice>
  </mc:AlternateContent>
  <xr:revisionPtr revIDLastSave="7" documentId="13_ncr:1_{ADF54A3F-304A-4C6A-B451-D0CCD941DC76}" xr6:coauthVersionLast="47" xr6:coauthVersionMax="47" xr10:uidLastSave="{2C0A76F9-3DA1-41B0-AA54-8AAB57DD683D}"/>
  <bookViews>
    <workbookView xWindow="-120" yWindow="-120" windowWidth="20730" windowHeight="11160" xr2:uid="{00000000-000D-0000-FFFF-FFFF00000000}"/>
  </bookViews>
  <sheets>
    <sheet name="ESTIMATIVA DE CUSTOS" sheetId="1" r:id="rId1"/>
    <sheet name="PESQUISA DE VALO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G14" i="1"/>
  <c r="G13" i="1"/>
  <c r="G10" i="1"/>
  <c r="G11" i="1" s="1"/>
  <c r="E7" i="2"/>
  <c r="G5" i="2"/>
  <c r="G6" i="2"/>
  <c r="G7" i="2" s="1"/>
  <c r="G15" i="1" l="1"/>
  <c r="G17" i="1"/>
  <c r="G21" i="1" s="1"/>
  <c r="G22" i="1" l="1"/>
  <c r="D26" i="1"/>
  <c r="D27" i="1" s="1"/>
  <c r="D28" i="1" s="1"/>
</calcChain>
</file>

<file path=xl/sharedStrings.xml><?xml version="1.0" encoding="utf-8"?>
<sst xmlns="http://schemas.openxmlformats.org/spreadsheetml/2006/main" count="56" uniqueCount="53">
  <si>
    <t>ESTIMATIVA DE CUSTOS - PÁGINA 1/4</t>
  </si>
  <si>
    <r>
      <rPr>
        <b/>
        <sz val="12"/>
        <color rgb="FF000000"/>
        <rFont val="Times New Roman"/>
      </rPr>
      <t xml:space="preserve">OBJETO: </t>
    </r>
    <r>
      <rPr>
        <sz val="12"/>
        <color rgb="FF000000"/>
        <rFont val="Times New Roman"/>
      </rPr>
      <t>Contratação de Consultor Individual - Gerente de Projetos, para atuar junto aos projetos do Tesouro Estadual</t>
    </r>
  </si>
  <si>
    <t>PRAZO DE EXECUÇÃO: 12 MESES</t>
  </si>
  <si>
    <t>DATA DO ORÇAMENTO: 24/10/2024</t>
  </si>
  <si>
    <r>
      <t xml:space="preserve">ELABORADO POR: </t>
    </r>
    <r>
      <rPr>
        <sz val="12"/>
        <color rgb="FF000000"/>
        <rFont val="Times New Roman"/>
      </rPr>
      <t>SEFAZ-AL</t>
    </r>
  </si>
  <si>
    <t>ITEM</t>
  </si>
  <si>
    <t>DISCRIMINAÇÃO</t>
  </si>
  <si>
    <t>UNIDADE</t>
  </si>
  <si>
    <t>QUANTIDADE</t>
  </si>
  <si>
    <t>CUSTO UNITÁRIO (R$)</t>
  </si>
  <si>
    <t>TOTAL (R$)</t>
  </si>
  <si>
    <t>VALOR DO CONTRATADO</t>
  </si>
  <si>
    <t>1.Honorários do Consultor (valor bruto)</t>
  </si>
  <si>
    <t>1.1.1</t>
  </si>
  <si>
    <t>Consultora Individual</t>
  </si>
  <si>
    <t>mês</t>
  </si>
  <si>
    <t>TOTAL 1. Honorários do consultor</t>
  </si>
  <si>
    <t>2. Despesas com Custos de viagens relacionados ao Projeto</t>
  </si>
  <si>
    <t>4.1</t>
  </si>
  <si>
    <t>Passagens Aéreas</t>
  </si>
  <si>
    <t>passagens</t>
  </si>
  <si>
    <t>12</t>
  </si>
  <si>
    <t>4.2</t>
  </si>
  <si>
    <t>Diárias</t>
  </si>
  <si>
    <t>30</t>
  </si>
  <si>
    <t>TOTAL 2. Despesas Reembolsáveis</t>
  </si>
  <si>
    <t>3. Impostos</t>
  </si>
  <si>
    <t xml:space="preserve">Cota Patronal INSS (20% do valor dos honorários do consultor) </t>
  </si>
  <si>
    <t>INSS será descontado da parcela referente à remuneração do Consultor</t>
  </si>
  <si>
    <t>IRPF será descontado da parcela referente à remuneração do Consultor</t>
  </si>
  <si>
    <t>ISSQN  alíquota de 5%  será descontado da parcela referente à remuneração do Consultor</t>
  </si>
  <si>
    <t>TOTAL GERAL</t>
  </si>
  <si>
    <t>R$</t>
  </si>
  <si>
    <t>US$</t>
  </si>
  <si>
    <t xml:space="preserve">* CÂMBIO BÁSICO - 1 US$ = R$ 5,40 </t>
  </si>
  <si>
    <t>Patronal Mensal</t>
  </si>
  <si>
    <t>Honorários + Encargos</t>
  </si>
  <si>
    <t>Por mês</t>
  </si>
  <si>
    <t>Por hora (176h por mês)</t>
  </si>
  <si>
    <t>PESQUISA DE VALORES DE CONTRATOS DE CONSULTORIA</t>
  </si>
  <si>
    <t>Cargo</t>
  </si>
  <si>
    <t>Tamanho Empresa</t>
  </si>
  <si>
    <t>Salário Mensal</t>
  </si>
  <si>
    <t>Horas</t>
  </si>
  <si>
    <t>Valor da Hora</t>
  </si>
  <si>
    <t>Gerente de Projetos</t>
  </si>
  <si>
    <t>Grande</t>
  </si>
  <si>
    <t>Média</t>
  </si>
  <si>
    <t>OBSERVAÇÕES:</t>
  </si>
  <si>
    <r>
      <rPr>
        <sz val="11"/>
        <color theme="1"/>
        <rFont val="Times New Roman"/>
      </rPr>
      <t xml:space="preserve">Estudo de Remuneração, Michael Page, página 87, Brasil 2024 - Gerente de Projetos, porte da empresa: Grande, valor máximo do salário: R$ 25.000,00, Disponível em: </t>
    </r>
    <r>
      <rPr>
        <u/>
        <sz val="11"/>
        <color rgb="FF1155CC"/>
        <rFont val="Times New Roman"/>
      </rPr>
      <t>https://b2blatam.page.com/l/954693/2023-09-20/5qxfb/954693/16953190567JLnDEcU/BR_MP_ER24.pdf?utm_source=pi_edm&amp;utm_medium=email&amp;utm_campaign=BR-MP-ES-CT4-CH10-NON-ER_2024-Autoresponder-CONT</t>
    </r>
    <r>
      <rPr>
        <sz val="11"/>
        <color theme="1"/>
        <rFont val="Times New Roman"/>
      </rPr>
      <t xml:space="preserve"> </t>
    </r>
  </si>
  <si>
    <r>
      <rPr>
        <sz val="11"/>
        <color theme="1"/>
        <rFont val="Times New Roman"/>
      </rPr>
      <t xml:space="preserve">Guia Salarial 2024, Robert Half, página 41, Gerente de Compras, porte da empresa: Grande, valor (50º) do salário mensal: R$ 26.100,00. Disponível em: </t>
    </r>
    <r>
      <rPr>
        <u/>
        <sz val="11"/>
        <color rgb="FF1155CC"/>
        <rFont val="Times New Roman"/>
      </rPr>
      <t>https://content.roberthalfonline.com/SG24/SG24-PDF/Guia-salarial-2024-Robert-Half-BR.pdf</t>
    </r>
    <r>
      <rPr>
        <sz val="11"/>
        <color theme="1"/>
        <rFont val="Times New Roman"/>
      </rPr>
      <t xml:space="preserve"> </t>
    </r>
  </si>
  <si>
    <t>Para o valor das diárias foi considerado o que dispõe o Decreto Estadual nº 90.173/2023, para viagens fora do Estado de Alagoas:  R$ 449,16</t>
  </si>
  <si>
    <t xml:space="preserve">Para o valor das passagens, foi considerado o valor de R$1.500,00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</si>
</sst>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1">
    <font>
      <sz val="10"/>
      <color rgb="FF000000"/>
      <name val="Calibri"/>
      <scheme val="minor"/>
    </font>
    <font>
      <sz val="11"/>
      <color rgb="FF000000"/>
      <name val="Times New Roman"/>
    </font>
    <font>
      <b/>
      <sz val="14"/>
      <color rgb="FF000000"/>
      <name val="Times New Roman"/>
    </font>
    <font>
      <sz val="10"/>
      <name val="Calibri"/>
    </font>
    <font>
      <sz val="9"/>
      <color rgb="FF000000"/>
      <name val="Times New Roman"/>
    </font>
    <font>
      <b/>
      <sz val="9"/>
      <color rgb="FF000000"/>
      <name val="Times New Roman"/>
    </font>
    <font>
      <sz val="10"/>
      <color theme="1"/>
      <name val="Arial"/>
    </font>
    <font>
      <sz val="12"/>
      <color theme="1"/>
      <name val="Calibri"/>
    </font>
    <font>
      <b/>
      <sz val="11"/>
      <color rgb="FF000000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u/>
      <sz val="11"/>
      <color theme="1"/>
      <name val="Times New Roman"/>
    </font>
    <font>
      <sz val="10"/>
      <color theme="1"/>
      <name val="Calibri"/>
    </font>
    <font>
      <sz val="12"/>
      <color rgb="FF000000"/>
      <name val="Times New Roman"/>
    </font>
    <font>
      <u/>
      <sz val="11"/>
      <color rgb="FF1155CC"/>
      <name val="Times New Roman"/>
    </font>
    <font>
      <sz val="10"/>
      <color rgb="FF000000"/>
      <name val="Calibri"/>
      <scheme val="minor"/>
    </font>
    <font>
      <b/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6" fillId="0" borderId="0" applyFont="0" applyFill="0" applyBorder="0" applyAlignment="0" applyProtection="0"/>
    <xf numFmtId="0" fontId="16" fillId="0" borderId="32"/>
    <xf numFmtId="44" fontId="16" fillId="0" borderId="32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4" fontId="5" fillId="0" borderId="24" xfId="0" applyNumberFormat="1" applyFont="1" applyBorder="1" applyAlignment="1">
      <alignment horizontal="righ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right" vertical="center"/>
    </xf>
    <xf numFmtId="4" fontId="4" fillId="2" borderId="24" xfId="0" applyNumberFormat="1" applyFont="1" applyFill="1" applyBorder="1" applyAlignment="1">
      <alignment horizontal="right" vertical="center"/>
    </xf>
    <xf numFmtId="4" fontId="5" fillId="2" borderId="23" xfId="0" applyNumberFormat="1" applyFont="1" applyFill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4" fontId="5" fillId="0" borderId="3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8" fontId="6" fillId="0" borderId="0" xfId="0" applyNumberFormat="1" applyFont="1"/>
    <xf numFmtId="0" fontId="7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4" borderId="32" xfId="0" applyFont="1" applyFill="1" applyBorder="1" applyAlignment="1">
      <alignment vertical="center"/>
    </xf>
    <xf numFmtId="0" fontId="11" fillId="4" borderId="32" xfId="0" applyFont="1" applyFill="1" applyBorder="1" applyAlignment="1">
      <alignment vertical="center"/>
    </xf>
    <xf numFmtId="0" fontId="11" fillId="4" borderId="32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33" xfId="0" applyFont="1" applyFill="1" applyBorder="1" applyAlignment="1">
      <alignment horizontal="center" vertical="center"/>
    </xf>
    <xf numFmtId="44" fontId="10" fillId="2" borderId="33" xfId="1" applyFont="1" applyFill="1" applyBorder="1" applyAlignment="1">
      <alignment horizontal="center" vertical="center"/>
    </xf>
    <xf numFmtId="44" fontId="10" fillId="2" borderId="33" xfId="1" applyFont="1" applyFill="1" applyBorder="1" applyAlignment="1">
      <alignment vertical="center"/>
    </xf>
    <xf numFmtId="0" fontId="10" fillId="2" borderId="34" xfId="0" applyFont="1" applyFill="1" applyBorder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36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44" fontId="1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7" fillId="0" borderId="8" xfId="0" applyFont="1" applyBorder="1" applyAlignment="1">
      <alignment horizontal="right" vertical="center"/>
    </xf>
    <xf numFmtId="0" fontId="17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3" borderId="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3" borderId="8" xfId="0" applyFont="1" applyFill="1" applyBorder="1" applyAlignment="1">
      <alignment wrapText="1"/>
    </xf>
    <xf numFmtId="0" fontId="20" fillId="0" borderId="2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0" fillId="0" borderId="0" xfId="0" applyAlignment="1"/>
    <xf numFmtId="0" fontId="3" fillId="0" borderId="16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6" xfId="0" applyFont="1" applyBorder="1" applyAlignment="1"/>
    <xf numFmtId="0" fontId="3" fillId="0" borderId="27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</cellXfs>
  <cellStyles count="4">
    <cellStyle name="Moeda" xfId="1" builtinId="4"/>
    <cellStyle name="Moeda 2" xfId="3" xr:uid="{3A0B0B0E-FF1D-4C32-BD78-C00191DB0495}"/>
    <cellStyle name="Normal" xfId="0" builtinId="0"/>
    <cellStyle name="Normal 2" xfId="2" xr:uid="{22FCF1F6-99F8-43FF-97AC-482F21C4967B}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content.roberthalfonline.com/SG24/SG24-PDF/Guia-salarial-2024-Robert-Half-BR.pdf" TargetMode="External"/><Relationship Id="rId1" Type="http://schemas.openxmlformats.org/officeDocument/2006/relationships/hyperlink" Target="https://b2blatam.page.com/l/954693/2023-09-20/5qxfb/954693/16953190567JLnDEcU/BR_MP_ER24.pdf?utm_source=pi_edm&amp;utm_medium=email&amp;utm_campaign=BR-MP-ES-CT4-CH10-NON-ER_2024-Autoresponder-C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3"/>
  <sheetViews>
    <sheetView showGridLines="0" tabSelected="1" topLeftCell="A12" workbookViewId="0">
      <selection activeCell="D27" sqref="D27"/>
    </sheetView>
  </sheetViews>
  <sheetFormatPr defaultColWidth="14.42578125" defaultRowHeight="15" customHeight="1"/>
  <cols>
    <col min="1" max="1" width="2.7109375" customWidth="1"/>
    <col min="2" max="2" width="9.140625" customWidth="1"/>
    <col min="3" max="3" width="49" customWidth="1"/>
    <col min="4" max="7" width="15.7109375" customWidth="1"/>
    <col min="8" max="8" width="3.85546875" customWidth="1"/>
    <col min="9" max="9" width="9.28515625" customWidth="1"/>
    <col min="10" max="10" width="9.140625" customWidth="1"/>
    <col min="11" max="26" width="8" customWidth="1"/>
  </cols>
  <sheetData>
    <row r="1" spans="1:26" ht="31.5" customHeight="1">
      <c r="A1" s="1"/>
      <c r="B1" s="42" t="s">
        <v>0</v>
      </c>
      <c r="C1" s="68"/>
      <c r="D1" s="68"/>
      <c r="E1" s="68"/>
      <c r="F1" s="68"/>
      <c r="G1" s="6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5.75" customHeight="1">
      <c r="A2" s="1"/>
      <c r="B2" s="67" t="s">
        <v>1</v>
      </c>
      <c r="C2" s="69"/>
      <c r="D2" s="69"/>
      <c r="E2" s="69"/>
      <c r="F2" s="69"/>
      <c r="G2" s="7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43" t="s">
        <v>2</v>
      </c>
      <c r="C3" s="71"/>
      <c r="D3" s="72"/>
      <c r="E3" s="44" t="s">
        <v>3</v>
      </c>
      <c r="F3" s="71"/>
      <c r="G3" s="7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/>
      <c r="B4" s="45" t="s">
        <v>4</v>
      </c>
      <c r="C4" s="74"/>
      <c r="D4" s="74"/>
      <c r="E4" s="74"/>
      <c r="F4" s="74"/>
      <c r="G4" s="7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customHeight="1" thickBot="1">
      <c r="A5" s="2"/>
      <c r="B5" s="40"/>
      <c r="C5" s="76"/>
      <c r="D5" s="76"/>
      <c r="E5" s="7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2"/>
      <c r="B6" s="57" t="s">
        <v>5</v>
      </c>
      <c r="C6" s="52" t="s">
        <v>6</v>
      </c>
      <c r="D6" s="52" t="s">
        <v>7</v>
      </c>
      <c r="E6" s="53" t="s">
        <v>8</v>
      </c>
      <c r="F6" s="54" t="s">
        <v>9</v>
      </c>
      <c r="G6" s="58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thickBot="1">
      <c r="A7" s="2"/>
      <c r="B7" s="77"/>
      <c r="C7" s="78"/>
      <c r="D7" s="78"/>
      <c r="E7" s="78"/>
      <c r="F7" s="78"/>
      <c r="G7" s="7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customHeight="1">
      <c r="A8" s="2"/>
      <c r="B8" s="55" t="s">
        <v>11</v>
      </c>
      <c r="C8" s="80"/>
      <c r="D8" s="80"/>
      <c r="E8" s="80"/>
      <c r="F8" s="80"/>
      <c r="G8" s="8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customHeight="1">
      <c r="A9" s="2"/>
      <c r="B9" s="55" t="s">
        <v>12</v>
      </c>
      <c r="C9" s="80"/>
      <c r="D9" s="80"/>
      <c r="E9" s="80"/>
      <c r="F9" s="80"/>
      <c r="G9" s="8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customHeight="1">
      <c r="A10" s="2"/>
      <c r="B10" s="3" t="s">
        <v>13</v>
      </c>
      <c r="C10" s="4" t="s">
        <v>14</v>
      </c>
      <c r="D10" s="5" t="s">
        <v>15</v>
      </c>
      <c r="E10" s="6">
        <v>12</v>
      </c>
      <c r="F10" s="7">
        <v>25550</v>
      </c>
      <c r="G10" s="8">
        <f t="shared" ref="G10" si="0">E10*F10</f>
        <v>306600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customHeight="1">
      <c r="A11" s="2"/>
      <c r="B11" s="56" t="s">
        <v>16</v>
      </c>
      <c r="C11" s="71"/>
      <c r="D11" s="71"/>
      <c r="E11" s="71"/>
      <c r="F11" s="72"/>
      <c r="G11" s="9">
        <f>SUM(G10:G10)</f>
        <v>306600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>
      <c r="A12" s="2"/>
      <c r="B12" s="56" t="s">
        <v>17</v>
      </c>
      <c r="C12" s="71"/>
      <c r="D12" s="71"/>
      <c r="E12" s="71"/>
      <c r="F12" s="71"/>
      <c r="G12" s="7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>
      <c r="A13" s="2"/>
      <c r="B13" s="10" t="s">
        <v>18</v>
      </c>
      <c r="C13" s="11" t="s">
        <v>19</v>
      </c>
      <c r="D13" s="12" t="s">
        <v>20</v>
      </c>
      <c r="E13" s="13" t="s">
        <v>21</v>
      </c>
      <c r="F13" s="14">
        <v>1500</v>
      </c>
      <c r="G13" s="15">
        <f t="shared" ref="G13:G14" si="1">E13*F13</f>
        <v>18000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>
      <c r="A14" s="2"/>
      <c r="B14" s="38" t="s">
        <v>22</v>
      </c>
      <c r="C14" s="11" t="s">
        <v>23</v>
      </c>
      <c r="D14" s="12" t="s">
        <v>20</v>
      </c>
      <c r="E14" s="13" t="s">
        <v>24</v>
      </c>
      <c r="F14" s="14">
        <v>449.16</v>
      </c>
      <c r="G14" s="15">
        <f t="shared" si="1"/>
        <v>13474.800000000001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>
      <c r="A15" s="2"/>
      <c r="B15" s="56" t="s">
        <v>25</v>
      </c>
      <c r="C15" s="71"/>
      <c r="D15" s="71"/>
      <c r="E15" s="71"/>
      <c r="F15" s="72"/>
      <c r="G15" s="9">
        <f>SUM(G13:G14)</f>
        <v>31474.800000000003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customHeight="1">
      <c r="A16" s="2"/>
      <c r="B16" s="50" t="s">
        <v>26</v>
      </c>
      <c r="C16" s="71"/>
      <c r="D16" s="71"/>
      <c r="E16" s="71"/>
      <c r="F16" s="71"/>
      <c r="G16" s="73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customHeight="1">
      <c r="A17" s="2"/>
      <c r="B17" s="51" t="s">
        <v>27</v>
      </c>
      <c r="C17" s="71"/>
      <c r="D17" s="71"/>
      <c r="E17" s="71"/>
      <c r="F17" s="72"/>
      <c r="G17" s="16">
        <f>SUM(G11*20%)</f>
        <v>61320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customHeight="1">
      <c r="A18" s="2"/>
      <c r="B18" s="46" t="s">
        <v>28</v>
      </c>
      <c r="C18" s="71"/>
      <c r="D18" s="71"/>
      <c r="E18" s="71"/>
      <c r="F18" s="71"/>
      <c r="G18" s="7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customHeight="1">
      <c r="A19" s="2"/>
      <c r="B19" s="46" t="s">
        <v>29</v>
      </c>
      <c r="C19" s="71"/>
      <c r="D19" s="71"/>
      <c r="E19" s="71"/>
      <c r="F19" s="71"/>
      <c r="G19" s="7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customHeight="1">
      <c r="A20" s="2"/>
      <c r="B20" s="47" t="s">
        <v>30</v>
      </c>
      <c r="C20" s="71"/>
      <c r="D20" s="71"/>
      <c r="E20" s="71"/>
      <c r="F20" s="71"/>
      <c r="G20" s="7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>
      <c r="A21" s="2"/>
      <c r="B21" s="48" t="s">
        <v>31</v>
      </c>
      <c r="C21" s="82"/>
      <c r="D21" s="82"/>
      <c r="E21" s="83"/>
      <c r="F21" s="17" t="s">
        <v>32</v>
      </c>
      <c r="G21" s="9">
        <f>SUM(G11,G15,G17)</f>
        <v>399394.8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thickBot="1">
      <c r="A22" s="2"/>
      <c r="B22" s="84"/>
      <c r="C22" s="68"/>
      <c r="D22" s="68"/>
      <c r="E22" s="85"/>
      <c r="F22" s="18" t="s">
        <v>33</v>
      </c>
      <c r="G22" s="19">
        <f>G21/5.4</f>
        <v>73962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>
      <c r="A23" s="2"/>
      <c r="B23" s="49" t="s">
        <v>34</v>
      </c>
      <c r="C23" s="76"/>
      <c r="D23" s="76"/>
      <c r="E23" s="76"/>
      <c r="F23" s="76"/>
      <c r="G23" s="7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.75" customHeight="1">
      <c r="A24" s="2"/>
      <c r="B24" s="41"/>
      <c r="C24" s="76"/>
      <c r="D24" s="76"/>
      <c r="E24" s="76"/>
      <c r="F24" s="76"/>
      <c r="G24" s="7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1"/>
      <c r="B25" s="1"/>
      <c r="C25" s="1" t="s">
        <v>35</v>
      </c>
      <c r="D25" s="39">
        <f>F10*0.2</f>
        <v>5110</v>
      </c>
      <c r="E25" s="20"/>
      <c r="F25" s="21"/>
      <c r="G25" s="2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 t="s">
        <v>36</v>
      </c>
      <c r="D26" s="39">
        <f>G21-G15</f>
        <v>367920</v>
      </c>
      <c r="E26" s="20"/>
      <c r="F26" s="21"/>
      <c r="G26" s="2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 t="s">
        <v>37</v>
      </c>
      <c r="D27" s="39">
        <f>D26/12</f>
        <v>30660</v>
      </c>
      <c r="E27" s="20"/>
      <c r="F27" s="21"/>
      <c r="G27" s="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 t="s">
        <v>38</v>
      </c>
      <c r="D28" s="39">
        <f>D27/176</f>
        <v>174.20454545454547</v>
      </c>
      <c r="E28" s="20"/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39"/>
      <c r="E29" s="20"/>
      <c r="F29" s="22"/>
      <c r="G29" s="2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22"/>
      <c r="E30" s="20"/>
      <c r="F30" s="21"/>
      <c r="G30" s="2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20"/>
      <c r="F31" s="21"/>
      <c r="G31" s="2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20"/>
      <c r="F32" s="21"/>
      <c r="G32" s="2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20"/>
      <c r="F33" s="21"/>
      <c r="G33" s="2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20"/>
      <c r="F34" s="21"/>
      <c r="G34" s="2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20"/>
      <c r="F35" s="21"/>
      <c r="G35" s="2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20"/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20"/>
      <c r="F37" s="21"/>
      <c r="G37" s="2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20"/>
      <c r="F38" s="21"/>
      <c r="G38" s="2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20"/>
      <c r="F39" s="21"/>
      <c r="G39" s="2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20"/>
      <c r="F40" s="21"/>
      <c r="G40" s="2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20"/>
      <c r="F41" s="21"/>
      <c r="G41" s="2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20"/>
      <c r="F42" s="21"/>
      <c r="G42" s="2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20"/>
      <c r="F43" s="21"/>
      <c r="G43" s="2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20"/>
      <c r="F44" s="21"/>
      <c r="G44" s="2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20"/>
      <c r="F45" s="21"/>
      <c r="G45" s="2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20"/>
      <c r="F46" s="21"/>
      <c r="G46" s="2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20"/>
      <c r="F47" s="21"/>
      <c r="G47" s="2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20"/>
      <c r="F48" s="21"/>
      <c r="G48" s="2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20"/>
      <c r="F49" s="21"/>
      <c r="G49" s="2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20"/>
      <c r="F50" s="21"/>
      <c r="G50" s="2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20"/>
      <c r="F51" s="21"/>
      <c r="G51" s="2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20"/>
      <c r="F52" s="21"/>
      <c r="G52" s="2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20"/>
      <c r="F53" s="21"/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20"/>
      <c r="F54" s="21"/>
      <c r="G54" s="2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20"/>
      <c r="F55" s="21"/>
      <c r="G55" s="2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20"/>
      <c r="F56" s="21"/>
      <c r="G56" s="2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20"/>
      <c r="F57" s="21"/>
      <c r="G57" s="2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20"/>
      <c r="F58" s="21"/>
      <c r="G58" s="2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20"/>
      <c r="F59" s="21"/>
      <c r="G59" s="2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20"/>
      <c r="F60" s="21"/>
      <c r="G60" s="2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20"/>
      <c r="F61" s="21"/>
      <c r="G61" s="2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20"/>
      <c r="F62" s="21"/>
      <c r="G62" s="2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20"/>
      <c r="F63" s="21"/>
      <c r="G63" s="2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20"/>
      <c r="F64" s="21"/>
      <c r="G64" s="2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20"/>
      <c r="F65" s="21"/>
      <c r="G65" s="2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20"/>
      <c r="F66" s="21"/>
      <c r="G66" s="2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20"/>
      <c r="F67" s="21"/>
      <c r="G67" s="2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20"/>
      <c r="F68" s="21"/>
      <c r="G68" s="2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20"/>
      <c r="F69" s="21"/>
      <c r="G69" s="2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20"/>
      <c r="F70" s="21"/>
      <c r="G70" s="2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20"/>
      <c r="F71" s="21"/>
      <c r="G71" s="2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20"/>
      <c r="F72" s="21"/>
      <c r="G72" s="2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20"/>
      <c r="F73" s="21"/>
      <c r="G73" s="2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20"/>
      <c r="F74" s="21"/>
      <c r="G74" s="2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20"/>
      <c r="F75" s="21"/>
      <c r="G75" s="2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20"/>
      <c r="F76" s="21"/>
      <c r="G76" s="2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20"/>
      <c r="F77" s="21"/>
      <c r="G77" s="2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20"/>
      <c r="F78" s="21"/>
      <c r="G78" s="2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20"/>
      <c r="F79" s="21"/>
      <c r="G79" s="2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0"/>
      <c r="F80" s="21"/>
      <c r="G80" s="2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0"/>
      <c r="F81" s="21"/>
      <c r="G81" s="2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0"/>
      <c r="F82" s="21"/>
      <c r="G82" s="2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0"/>
      <c r="F83" s="21"/>
      <c r="G83" s="2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0"/>
      <c r="F84" s="21"/>
      <c r="G84" s="2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0"/>
      <c r="F85" s="21"/>
      <c r="G85" s="2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0"/>
      <c r="F86" s="21"/>
      <c r="G86" s="2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0"/>
      <c r="F87" s="21"/>
      <c r="G87" s="2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0"/>
      <c r="F88" s="21"/>
      <c r="G88" s="2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0"/>
      <c r="F89" s="21"/>
      <c r="G89" s="2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0"/>
      <c r="F90" s="21"/>
      <c r="G90" s="2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0"/>
      <c r="F91" s="21"/>
      <c r="G91" s="2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0"/>
      <c r="F92" s="21"/>
      <c r="G92" s="2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0"/>
      <c r="F93" s="21"/>
      <c r="G93" s="2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0"/>
      <c r="F94" s="21"/>
      <c r="G94" s="2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0"/>
      <c r="F95" s="21"/>
      <c r="G95" s="2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0"/>
      <c r="F96" s="21"/>
      <c r="G96" s="2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0"/>
      <c r="F97" s="21"/>
      <c r="G97" s="2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0"/>
      <c r="F98" s="21"/>
      <c r="G98" s="2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0"/>
      <c r="F99" s="21"/>
      <c r="G99" s="2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0"/>
      <c r="F100" s="21"/>
      <c r="G100" s="2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0"/>
      <c r="F101" s="21"/>
      <c r="G101" s="2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0"/>
      <c r="F102" s="21"/>
      <c r="G102" s="2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0"/>
      <c r="F103" s="21"/>
      <c r="G103" s="2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0"/>
      <c r="F104" s="21"/>
      <c r="G104" s="2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0"/>
      <c r="F105" s="21"/>
      <c r="G105" s="2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0"/>
      <c r="F106" s="21"/>
      <c r="G106" s="2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0"/>
      <c r="F107" s="21"/>
      <c r="G107" s="2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0"/>
      <c r="F108" s="21"/>
      <c r="G108" s="2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0"/>
      <c r="F109" s="21"/>
      <c r="G109" s="2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0"/>
      <c r="F110" s="21"/>
      <c r="G110" s="2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0"/>
      <c r="F111" s="21"/>
      <c r="G111" s="2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0"/>
      <c r="F112" s="21"/>
      <c r="G112" s="2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0"/>
      <c r="F113" s="21"/>
      <c r="G113" s="2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0"/>
      <c r="F114" s="21"/>
      <c r="G114" s="2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0"/>
      <c r="F115" s="21"/>
      <c r="G115" s="2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0"/>
      <c r="F116" s="21"/>
      <c r="G116" s="2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0"/>
      <c r="F117" s="21"/>
      <c r="G117" s="2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0"/>
      <c r="F118" s="21"/>
      <c r="G118" s="2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0"/>
      <c r="F119" s="21"/>
      <c r="G119" s="2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0"/>
      <c r="F120" s="21"/>
      <c r="G120" s="2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0"/>
      <c r="F121" s="21"/>
      <c r="G121" s="2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0"/>
      <c r="F122" s="21"/>
      <c r="G122" s="2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0"/>
      <c r="F123" s="21"/>
      <c r="G123" s="2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0"/>
      <c r="F124" s="21"/>
      <c r="G124" s="2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0"/>
      <c r="F125" s="21"/>
      <c r="G125" s="2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0"/>
      <c r="F126" s="21"/>
      <c r="G126" s="2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0"/>
      <c r="F127" s="21"/>
      <c r="G127" s="2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0"/>
      <c r="F128" s="21"/>
      <c r="G128" s="2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0"/>
      <c r="F129" s="21"/>
      <c r="G129" s="2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0"/>
      <c r="F130" s="21"/>
      <c r="G130" s="2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0"/>
      <c r="F131" s="21"/>
      <c r="G131" s="2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0"/>
      <c r="F132" s="21"/>
      <c r="G132" s="2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0"/>
      <c r="F133" s="21"/>
      <c r="G133" s="2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0"/>
      <c r="F134" s="21"/>
      <c r="G134" s="2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0"/>
      <c r="F135" s="21"/>
      <c r="G135" s="2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0"/>
      <c r="F136" s="21"/>
      <c r="G136" s="2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0"/>
      <c r="F137" s="21"/>
      <c r="G137" s="2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0"/>
      <c r="F138" s="21"/>
      <c r="G138" s="2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0"/>
      <c r="F139" s="21"/>
      <c r="G139" s="2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0"/>
      <c r="F140" s="21"/>
      <c r="G140" s="2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0"/>
      <c r="F141" s="21"/>
      <c r="G141" s="2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0"/>
      <c r="F142" s="21"/>
      <c r="G142" s="2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0"/>
      <c r="F143" s="21"/>
      <c r="G143" s="2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0"/>
      <c r="F144" s="21"/>
      <c r="G144" s="2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0"/>
      <c r="F145" s="21"/>
      <c r="G145" s="2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0"/>
      <c r="F146" s="21"/>
      <c r="G146" s="2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0"/>
      <c r="F147" s="21"/>
      <c r="G147" s="2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0"/>
      <c r="F148" s="21"/>
      <c r="G148" s="2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0"/>
      <c r="F149" s="21"/>
      <c r="G149" s="2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0"/>
      <c r="F150" s="21"/>
      <c r="G150" s="2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0"/>
      <c r="F151" s="21"/>
      <c r="G151" s="2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0"/>
      <c r="F152" s="21"/>
      <c r="G152" s="2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0"/>
      <c r="F153" s="21"/>
      <c r="G153" s="2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0"/>
      <c r="F154" s="21"/>
      <c r="G154" s="2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0"/>
      <c r="F155" s="21"/>
      <c r="G155" s="2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0"/>
      <c r="F156" s="21"/>
      <c r="G156" s="2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0"/>
      <c r="F157" s="21"/>
      <c r="G157" s="2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0"/>
      <c r="F158" s="21"/>
      <c r="G158" s="2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0"/>
      <c r="F159" s="21"/>
      <c r="G159" s="2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0"/>
      <c r="F160" s="21"/>
      <c r="G160" s="2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0"/>
      <c r="F161" s="21"/>
      <c r="G161" s="2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0"/>
      <c r="F162" s="21"/>
      <c r="G162" s="2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0"/>
      <c r="F163" s="21"/>
      <c r="G163" s="2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0"/>
      <c r="F164" s="21"/>
      <c r="G164" s="2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0"/>
      <c r="F165" s="21"/>
      <c r="G165" s="2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0"/>
      <c r="F166" s="21"/>
      <c r="G166" s="2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0"/>
      <c r="F167" s="21"/>
      <c r="G167" s="2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0"/>
      <c r="F168" s="21"/>
      <c r="G168" s="2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0"/>
      <c r="F169" s="21"/>
      <c r="G169" s="2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0"/>
      <c r="F170" s="21"/>
      <c r="G170" s="2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0"/>
      <c r="F171" s="21"/>
      <c r="G171" s="2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0"/>
      <c r="F172" s="21"/>
      <c r="G172" s="2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0"/>
      <c r="F173" s="21"/>
      <c r="G173" s="2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0"/>
      <c r="F174" s="21"/>
      <c r="G174" s="2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0"/>
      <c r="F175" s="21"/>
      <c r="G175" s="2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0"/>
      <c r="F176" s="21"/>
      <c r="G176" s="2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0"/>
      <c r="F177" s="21"/>
      <c r="G177" s="2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0"/>
      <c r="F178" s="21"/>
      <c r="G178" s="2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0"/>
      <c r="F179" s="21"/>
      <c r="G179" s="2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0"/>
      <c r="F180" s="21"/>
      <c r="G180" s="2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0"/>
      <c r="F181" s="21"/>
      <c r="G181" s="2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0"/>
      <c r="F182" s="21"/>
      <c r="G182" s="2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0"/>
      <c r="F183" s="21"/>
      <c r="G183" s="2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0"/>
      <c r="F184" s="21"/>
      <c r="G184" s="2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0"/>
      <c r="F185" s="21"/>
      <c r="G185" s="2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0"/>
      <c r="F186" s="21"/>
      <c r="G186" s="2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0"/>
      <c r="F187" s="21"/>
      <c r="G187" s="2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0"/>
      <c r="F188" s="21"/>
      <c r="G188" s="2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0"/>
      <c r="F189" s="21"/>
      <c r="G189" s="2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0"/>
      <c r="F190" s="21"/>
      <c r="G190" s="2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0"/>
      <c r="F191" s="21"/>
      <c r="G191" s="2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0"/>
      <c r="F192" s="21"/>
      <c r="G192" s="2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0"/>
      <c r="F193" s="21"/>
      <c r="G193" s="2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0"/>
      <c r="F194" s="21"/>
      <c r="G194" s="2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0"/>
      <c r="F195" s="21"/>
      <c r="G195" s="2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0"/>
      <c r="F196" s="21"/>
      <c r="G196" s="2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0"/>
      <c r="F197" s="21"/>
      <c r="G197" s="2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0"/>
      <c r="F198" s="21"/>
      <c r="G198" s="2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0"/>
      <c r="F199" s="21"/>
      <c r="G199" s="2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0"/>
      <c r="F200" s="21"/>
      <c r="G200" s="2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0"/>
      <c r="F201" s="21"/>
      <c r="G201" s="2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0"/>
      <c r="F202" s="21"/>
      <c r="G202" s="2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0"/>
      <c r="F203" s="21"/>
      <c r="G203" s="2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0"/>
      <c r="F204" s="21"/>
      <c r="G204" s="2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0"/>
      <c r="F205" s="21"/>
      <c r="G205" s="2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0"/>
      <c r="F206" s="21"/>
      <c r="G206" s="2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0"/>
      <c r="F207" s="21"/>
      <c r="G207" s="2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0"/>
      <c r="F208" s="21"/>
      <c r="G208" s="2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0"/>
      <c r="F209" s="21"/>
      <c r="G209" s="2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0"/>
      <c r="F210" s="21"/>
      <c r="G210" s="2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0"/>
      <c r="F211" s="21"/>
      <c r="G211" s="2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0"/>
      <c r="F212" s="21"/>
      <c r="G212" s="2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0"/>
      <c r="F213" s="21"/>
      <c r="G213" s="2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0"/>
      <c r="F214" s="21"/>
      <c r="G214" s="2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0"/>
      <c r="F215" s="21"/>
      <c r="G215" s="2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0"/>
      <c r="F216" s="21"/>
      <c r="G216" s="2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0"/>
      <c r="F217" s="21"/>
      <c r="G217" s="2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0"/>
      <c r="F218" s="21"/>
      <c r="G218" s="2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0"/>
      <c r="F219" s="21"/>
      <c r="G219" s="2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0"/>
      <c r="F220" s="21"/>
      <c r="G220" s="2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0"/>
      <c r="F221" s="21"/>
      <c r="G221" s="2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0"/>
      <c r="F222" s="21"/>
      <c r="G222" s="2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0"/>
      <c r="F223" s="21"/>
      <c r="G223" s="2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0"/>
      <c r="F224" s="21"/>
      <c r="G224" s="2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0"/>
      <c r="F225" s="21"/>
      <c r="G225" s="2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0"/>
      <c r="F226" s="21"/>
      <c r="G226" s="2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0"/>
      <c r="F227" s="21"/>
      <c r="G227" s="2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0"/>
      <c r="F228" s="21"/>
      <c r="G228" s="2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0"/>
      <c r="F229" s="21"/>
      <c r="G229" s="2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0"/>
      <c r="F230" s="21"/>
      <c r="G230" s="2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0"/>
      <c r="F231" s="21"/>
      <c r="G231" s="2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0"/>
      <c r="F232" s="21"/>
      <c r="G232" s="2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0"/>
      <c r="F233" s="21"/>
      <c r="G233" s="2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0"/>
      <c r="F234" s="21"/>
      <c r="G234" s="2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0"/>
      <c r="F235" s="21"/>
      <c r="G235" s="2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0"/>
      <c r="F236" s="21"/>
      <c r="G236" s="2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0"/>
      <c r="F237" s="21"/>
      <c r="G237" s="2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0"/>
      <c r="F238" s="21"/>
      <c r="G238" s="2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0"/>
      <c r="F239" s="21"/>
      <c r="G239" s="2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0"/>
      <c r="F240" s="21"/>
      <c r="G240" s="2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0"/>
      <c r="F241" s="21"/>
      <c r="G241" s="2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0"/>
      <c r="F242" s="21"/>
      <c r="G242" s="2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0"/>
      <c r="F243" s="21"/>
      <c r="G243" s="2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0"/>
      <c r="F244" s="21"/>
      <c r="G244" s="2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0"/>
      <c r="F245" s="21"/>
      <c r="G245" s="2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0"/>
      <c r="F246" s="21"/>
      <c r="G246" s="2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0"/>
      <c r="F247" s="21"/>
      <c r="G247" s="2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0"/>
      <c r="F248" s="21"/>
      <c r="G248" s="2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0"/>
      <c r="F249" s="21"/>
      <c r="G249" s="2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0"/>
      <c r="F250" s="21"/>
      <c r="G250" s="2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0"/>
      <c r="F251" s="21"/>
      <c r="G251" s="2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0"/>
      <c r="F252" s="21"/>
      <c r="G252" s="2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0"/>
      <c r="F253" s="21"/>
      <c r="G253" s="2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0"/>
      <c r="F254" s="21"/>
      <c r="G254" s="2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0"/>
      <c r="F255" s="21"/>
      <c r="G255" s="2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0"/>
      <c r="F256" s="21"/>
      <c r="G256" s="2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0"/>
      <c r="F257" s="21"/>
      <c r="G257" s="2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0"/>
      <c r="F258" s="21"/>
      <c r="G258" s="2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0"/>
      <c r="F259" s="21"/>
      <c r="G259" s="2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0"/>
      <c r="F260" s="21"/>
      <c r="G260" s="2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0"/>
      <c r="F261" s="21"/>
      <c r="G261" s="2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0"/>
      <c r="F262" s="21"/>
      <c r="G262" s="2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0"/>
      <c r="F263" s="21"/>
      <c r="G263" s="2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0"/>
      <c r="F264" s="21"/>
      <c r="G264" s="2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0"/>
      <c r="F265" s="21"/>
      <c r="G265" s="2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0"/>
      <c r="F266" s="21"/>
      <c r="G266" s="2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0"/>
      <c r="F267" s="21"/>
      <c r="G267" s="2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0"/>
      <c r="F268" s="21"/>
      <c r="G268" s="2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0"/>
      <c r="F269" s="21"/>
      <c r="G269" s="2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0"/>
      <c r="F270" s="21"/>
      <c r="G270" s="2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0"/>
      <c r="F271" s="21"/>
      <c r="G271" s="2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0"/>
      <c r="F272" s="21"/>
      <c r="G272" s="2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0"/>
      <c r="F273" s="21"/>
      <c r="G273" s="2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0"/>
      <c r="F274" s="21"/>
      <c r="G274" s="2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0"/>
      <c r="F275" s="21"/>
      <c r="G275" s="2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0"/>
      <c r="F276" s="21"/>
      <c r="G276" s="2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0"/>
      <c r="F277" s="21"/>
      <c r="G277" s="2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0"/>
      <c r="F278" s="21"/>
      <c r="G278" s="2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0"/>
      <c r="F279" s="21"/>
      <c r="G279" s="2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0"/>
      <c r="F280" s="21"/>
      <c r="G280" s="2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0"/>
      <c r="F281" s="21"/>
      <c r="G281" s="2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0"/>
      <c r="F282" s="21"/>
      <c r="G282" s="2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0"/>
      <c r="F283" s="21"/>
      <c r="G283" s="2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0"/>
      <c r="F284" s="21"/>
      <c r="G284" s="2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0"/>
      <c r="F285" s="21"/>
      <c r="G285" s="2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0"/>
      <c r="F286" s="21"/>
      <c r="G286" s="2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0"/>
      <c r="F287" s="21"/>
      <c r="G287" s="2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0"/>
      <c r="F288" s="21"/>
      <c r="G288" s="2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0"/>
      <c r="F289" s="21"/>
      <c r="G289" s="2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0"/>
      <c r="F290" s="21"/>
      <c r="G290" s="2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0"/>
      <c r="F291" s="21"/>
      <c r="G291" s="2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0"/>
      <c r="F292" s="21"/>
      <c r="G292" s="2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0"/>
      <c r="F293" s="21"/>
      <c r="G293" s="2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0"/>
      <c r="F294" s="21"/>
      <c r="G294" s="2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0"/>
      <c r="F295" s="21"/>
      <c r="G295" s="2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0"/>
      <c r="F296" s="21"/>
      <c r="G296" s="2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0"/>
      <c r="F297" s="21"/>
      <c r="G297" s="2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0"/>
      <c r="F298" s="21"/>
      <c r="G298" s="2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0"/>
      <c r="F299" s="21"/>
      <c r="G299" s="2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0"/>
      <c r="F300" s="21"/>
      <c r="G300" s="2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0"/>
      <c r="F301" s="21"/>
      <c r="G301" s="2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0"/>
      <c r="F302" s="21"/>
      <c r="G302" s="2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0"/>
      <c r="F303" s="21"/>
      <c r="G303" s="2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0"/>
      <c r="F304" s="21"/>
      <c r="G304" s="2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0"/>
      <c r="F305" s="21"/>
      <c r="G305" s="2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0"/>
      <c r="F306" s="21"/>
      <c r="G306" s="2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0"/>
      <c r="F307" s="21"/>
      <c r="G307" s="2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0"/>
      <c r="F308" s="21"/>
      <c r="G308" s="2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0"/>
      <c r="F309" s="21"/>
      <c r="G309" s="2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0"/>
      <c r="F310" s="21"/>
      <c r="G310" s="2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0"/>
      <c r="F311" s="21"/>
      <c r="G311" s="2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0"/>
      <c r="F312" s="21"/>
      <c r="G312" s="2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0"/>
      <c r="F313" s="21"/>
      <c r="G313" s="2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0"/>
      <c r="F314" s="21"/>
      <c r="G314" s="2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0"/>
      <c r="F315" s="21"/>
      <c r="G315" s="2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0"/>
      <c r="F316" s="21"/>
      <c r="G316" s="2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0"/>
      <c r="F317" s="21"/>
      <c r="G317" s="2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0"/>
      <c r="F318" s="21"/>
      <c r="G318" s="2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0"/>
      <c r="F319" s="21"/>
      <c r="G319" s="2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0"/>
      <c r="F320" s="21"/>
      <c r="G320" s="2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0"/>
      <c r="F321" s="21"/>
      <c r="G321" s="2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0"/>
      <c r="F322" s="21"/>
      <c r="G322" s="2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0"/>
      <c r="F323" s="21"/>
      <c r="G323" s="2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0"/>
      <c r="F324" s="21"/>
      <c r="G324" s="2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0"/>
      <c r="F325" s="21"/>
      <c r="G325" s="2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0"/>
      <c r="F326" s="21"/>
      <c r="G326" s="2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0"/>
      <c r="F327" s="21"/>
      <c r="G327" s="2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0"/>
      <c r="F328" s="21"/>
      <c r="G328" s="2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0"/>
      <c r="F329" s="21"/>
      <c r="G329" s="2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0"/>
      <c r="F330" s="21"/>
      <c r="G330" s="2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0"/>
      <c r="F331" s="21"/>
      <c r="G331" s="2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0"/>
      <c r="F332" s="21"/>
      <c r="G332" s="2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0"/>
      <c r="F333" s="21"/>
      <c r="G333" s="2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0"/>
      <c r="F334" s="21"/>
      <c r="G334" s="2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0"/>
      <c r="F335" s="21"/>
      <c r="G335" s="2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0"/>
      <c r="F336" s="21"/>
      <c r="G336" s="2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0"/>
      <c r="F337" s="21"/>
      <c r="G337" s="2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0"/>
      <c r="F338" s="21"/>
      <c r="G338" s="2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0"/>
      <c r="F339" s="21"/>
      <c r="G339" s="2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0"/>
      <c r="F340" s="21"/>
      <c r="G340" s="2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0"/>
      <c r="F341" s="21"/>
      <c r="G341" s="2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0"/>
      <c r="F342" s="21"/>
      <c r="G342" s="2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0"/>
      <c r="F343" s="21"/>
      <c r="G343" s="2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0"/>
      <c r="F344" s="21"/>
      <c r="G344" s="2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0"/>
      <c r="F345" s="21"/>
      <c r="G345" s="2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0"/>
      <c r="F346" s="21"/>
      <c r="G346" s="2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0"/>
      <c r="F347" s="21"/>
      <c r="G347" s="2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0"/>
      <c r="F348" s="21"/>
      <c r="G348" s="2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0"/>
      <c r="F349" s="21"/>
      <c r="G349" s="2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0"/>
      <c r="F350" s="21"/>
      <c r="G350" s="2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0"/>
      <c r="F351" s="21"/>
      <c r="G351" s="2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0"/>
      <c r="F352" s="21"/>
      <c r="G352" s="2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0"/>
      <c r="F353" s="21"/>
      <c r="G353" s="2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0"/>
      <c r="F354" s="21"/>
      <c r="G354" s="2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0"/>
      <c r="F355" s="21"/>
      <c r="G355" s="2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0"/>
      <c r="F356" s="21"/>
      <c r="G356" s="2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0"/>
      <c r="F357" s="21"/>
      <c r="G357" s="2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0"/>
      <c r="F358" s="21"/>
      <c r="G358" s="2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0"/>
      <c r="F359" s="21"/>
      <c r="G359" s="2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0"/>
      <c r="F360" s="21"/>
      <c r="G360" s="2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0"/>
      <c r="F361" s="21"/>
      <c r="G361" s="2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0"/>
      <c r="F362" s="21"/>
      <c r="G362" s="2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0"/>
      <c r="F363" s="21"/>
      <c r="G363" s="2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0"/>
      <c r="F364" s="21"/>
      <c r="G364" s="2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0"/>
      <c r="F365" s="21"/>
      <c r="G365" s="2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0"/>
      <c r="F366" s="21"/>
      <c r="G366" s="2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0"/>
      <c r="F367" s="21"/>
      <c r="G367" s="2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0"/>
      <c r="F368" s="21"/>
      <c r="G368" s="2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0"/>
      <c r="F369" s="21"/>
      <c r="G369" s="2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0"/>
      <c r="F370" s="21"/>
      <c r="G370" s="2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0"/>
      <c r="F371" s="21"/>
      <c r="G371" s="2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0"/>
      <c r="F372" s="21"/>
      <c r="G372" s="2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0"/>
      <c r="F373" s="21"/>
      <c r="G373" s="2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0"/>
      <c r="F374" s="21"/>
      <c r="G374" s="2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0"/>
      <c r="F375" s="21"/>
      <c r="G375" s="2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0"/>
      <c r="F376" s="21"/>
      <c r="G376" s="2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0"/>
      <c r="F377" s="21"/>
      <c r="G377" s="2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0"/>
      <c r="F378" s="21"/>
      <c r="G378" s="2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0"/>
      <c r="F379" s="21"/>
      <c r="G379" s="2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0"/>
      <c r="F380" s="21"/>
      <c r="G380" s="2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0"/>
      <c r="F381" s="21"/>
      <c r="G381" s="2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0"/>
      <c r="F382" s="21"/>
      <c r="G382" s="2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0"/>
      <c r="F383" s="21"/>
      <c r="G383" s="2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0"/>
      <c r="F384" s="21"/>
      <c r="G384" s="2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0"/>
      <c r="F385" s="21"/>
      <c r="G385" s="2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0"/>
      <c r="F386" s="21"/>
      <c r="G386" s="2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0"/>
      <c r="F387" s="21"/>
      <c r="G387" s="2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0"/>
      <c r="F388" s="21"/>
      <c r="G388" s="2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0"/>
      <c r="F389" s="21"/>
      <c r="G389" s="2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0"/>
      <c r="F390" s="21"/>
      <c r="G390" s="2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0"/>
      <c r="F391" s="21"/>
      <c r="G391" s="2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0"/>
      <c r="F392" s="21"/>
      <c r="G392" s="2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0"/>
      <c r="F393" s="21"/>
      <c r="G393" s="2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0"/>
      <c r="F394" s="21"/>
      <c r="G394" s="2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0"/>
      <c r="F395" s="21"/>
      <c r="G395" s="2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0"/>
      <c r="F396" s="21"/>
      <c r="G396" s="2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0"/>
      <c r="F397" s="21"/>
      <c r="G397" s="2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0"/>
      <c r="F398" s="21"/>
      <c r="G398" s="2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0"/>
      <c r="F399" s="21"/>
      <c r="G399" s="2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0"/>
      <c r="F400" s="21"/>
      <c r="G400" s="2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0"/>
      <c r="F401" s="21"/>
      <c r="G401" s="2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0"/>
      <c r="F402" s="21"/>
      <c r="G402" s="2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0"/>
      <c r="F403" s="21"/>
      <c r="G403" s="2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0"/>
      <c r="F404" s="21"/>
      <c r="G404" s="2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0"/>
      <c r="F405" s="21"/>
      <c r="G405" s="2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0"/>
      <c r="F406" s="21"/>
      <c r="G406" s="2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0"/>
      <c r="F407" s="21"/>
      <c r="G407" s="2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0"/>
      <c r="F408" s="21"/>
      <c r="G408" s="2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0"/>
      <c r="F409" s="21"/>
      <c r="G409" s="2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0"/>
      <c r="F410" s="21"/>
      <c r="G410" s="2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0"/>
      <c r="F411" s="21"/>
      <c r="G411" s="2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0"/>
      <c r="F412" s="21"/>
      <c r="G412" s="2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0"/>
      <c r="F413" s="21"/>
      <c r="G413" s="2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0"/>
      <c r="F414" s="21"/>
      <c r="G414" s="2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0"/>
      <c r="F415" s="21"/>
      <c r="G415" s="2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0"/>
      <c r="F416" s="21"/>
      <c r="G416" s="2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0"/>
      <c r="F417" s="21"/>
      <c r="G417" s="2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0"/>
      <c r="F418" s="21"/>
      <c r="G418" s="2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0"/>
      <c r="F419" s="21"/>
      <c r="G419" s="2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0"/>
      <c r="F420" s="21"/>
      <c r="G420" s="2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0"/>
      <c r="F421" s="21"/>
      <c r="G421" s="2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0"/>
      <c r="F422" s="21"/>
      <c r="G422" s="2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0"/>
      <c r="F423" s="21"/>
      <c r="G423" s="2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0"/>
      <c r="F424" s="21"/>
      <c r="G424" s="2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0"/>
      <c r="F425" s="21"/>
      <c r="G425" s="2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0"/>
      <c r="F426" s="21"/>
      <c r="G426" s="2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0"/>
      <c r="F427" s="21"/>
      <c r="G427" s="2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0"/>
      <c r="F428" s="21"/>
      <c r="G428" s="2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0"/>
      <c r="F429" s="21"/>
      <c r="G429" s="2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0"/>
      <c r="F430" s="21"/>
      <c r="G430" s="2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0"/>
      <c r="F431" s="21"/>
      <c r="G431" s="2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0"/>
      <c r="F432" s="21"/>
      <c r="G432" s="2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0"/>
      <c r="F433" s="21"/>
      <c r="G433" s="2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0"/>
      <c r="F434" s="21"/>
      <c r="G434" s="2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0"/>
      <c r="F435" s="21"/>
      <c r="G435" s="2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0"/>
      <c r="F436" s="21"/>
      <c r="G436" s="2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0"/>
      <c r="F437" s="21"/>
      <c r="G437" s="2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0"/>
      <c r="F438" s="21"/>
      <c r="G438" s="2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0"/>
      <c r="F439" s="21"/>
      <c r="G439" s="2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0"/>
      <c r="F440" s="21"/>
      <c r="G440" s="2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0"/>
      <c r="F441" s="21"/>
      <c r="G441" s="2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0"/>
      <c r="F442" s="21"/>
      <c r="G442" s="2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0"/>
      <c r="F443" s="21"/>
      <c r="G443" s="2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0"/>
      <c r="F444" s="21"/>
      <c r="G444" s="2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0"/>
      <c r="F445" s="21"/>
      <c r="G445" s="2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0"/>
      <c r="F446" s="21"/>
      <c r="G446" s="2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0"/>
      <c r="F447" s="21"/>
      <c r="G447" s="2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0"/>
      <c r="F448" s="21"/>
      <c r="G448" s="2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0"/>
      <c r="F449" s="21"/>
      <c r="G449" s="2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0"/>
      <c r="F450" s="21"/>
      <c r="G450" s="2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0"/>
      <c r="F451" s="21"/>
      <c r="G451" s="2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0"/>
      <c r="F452" s="21"/>
      <c r="G452" s="2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0"/>
      <c r="F453" s="21"/>
      <c r="G453" s="2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0"/>
      <c r="F454" s="21"/>
      <c r="G454" s="2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0"/>
      <c r="F455" s="21"/>
      <c r="G455" s="2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0"/>
      <c r="F456" s="21"/>
      <c r="G456" s="2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0"/>
      <c r="F457" s="21"/>
      <c r="G457" s="2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0"/>
      <c r="F458" s="21"/>
      <c r="G458" s="2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0"/>
      <c r="F459" s="21"/>
      <c r="G459" s="2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0"/>
      <c r="F460" s="21"/>
      <c r="G460" s="2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0"/>
      <c r="F461" s="21"/>
      <c r="G461" s="2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0"/>
      <c r="F462" s="21"/>
      <c r="G462" s="2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0"/>
      <c r="F463" s="21"/>
      <c r="G463" s="2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0"/>
      <c r="F464" s="21"/>
      <c r="G464" s="2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0"/>
      <c r="F465" s="21"/>
      <c r="G465" s="2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0"/>
      <c r="F466" s="21"/>
      <c r="G466" s="2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0"/>
      <c r="F467" s="21"/>
      <c r="G467" s="2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0"/>
      <c r="F468" s="21"/>
      <c r="G468" s="2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0"/>
      <c r="F469" s="21"/>
      <c r="G469" s="2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0"/>
      <c r="F470" s="21"/>
      <c r="G470" s="2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0"/>
      <c r="F471" s="21"/>
      <c r="G471" s="2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0"/>
      <c r="F472" s="21"/>
      <c r="G472" s="2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0"/>
      <c r="F473" s="21"/>
      <c r="G473" s="2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0"/>
      <c r="F474" s="21"/>
      <c r="G474" s="2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0"/>
      <c r="F475" s="21"/>
      <c r="G475" s="2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0"/>
      <c r="F476" s="21"/>
      <c r="G476" s="2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0"/>
      <c r="F477" s="21"/>
      <c r="G477" s="2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0"/>
      <c r="F478" s="21"/>
      <c r="G478" s="2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0"/>
      <c r="F479" s="21"/>
      <c r="G479" s="2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0"/>
      <c r="F480" s="21"/>
      <c r="G480" s="2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0"/>
      <c r="F481" s="21"/>
      <c r="G481" s="2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0"/>
      <c r="F482" s="21"/>
      <c r="G482" s="2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0"/>
      <c r="F483" s="21"/>
      <c r="G483" s="2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0"/>
      <c r="F484" s="21"/>
      <c r="G484" s="2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0"/>
      <c r="F485" s="21"/>
      <c r="G485" s="2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0"/>
      <c r="F486" s="21"/>
      <c r="G486" s="2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0"/>
      <c r="F487" s="21"/>
      <c r="G487" s="2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0"/>
      <c r="F488" s="21"/>
      <c r="G488" s="2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0"/>
      <c r="F489" s="21"/>
      <c r="G489" s="2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0"/>
      <c r="F490" s="21"/>
      <c r="G490" s="2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0"/>
      <c r="F491" s="21"/>
      <c r="G491" s="2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0"/>
      <c r="F492" s="21"/>
      <c r="G492" s="2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0"/>
      <c r="F493" s="21"/>
      <c r="G493" s="2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0"/>
      <c r="F494" s="21"/>
      <c r="G494" s="2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0"/>
      <c r="F495" s="21"/>
      <c r="G495" s="2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0"/>
      <c r="F496" s="21"/>
      <c r="G496" s="2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0"/>
      <c r="F497" s="21"/>
      <c r="G497" s="2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0"/>
      <c r="F498" s="21"/>
      <c r="G498" s="2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0"/>
      <c r="F499" s="21"/>
      <c r="G499" s="2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0"/>
      <c r="F500" s="21"/>
      <c r="G500" s="2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0"/>
      <c r="F501" s="21"/>
      <c r="G501" s="2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0"/>
      <c r="F502" s="21"/>
      <c r="G502" s="2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0"/>
      <c r="F503" s="21"/>
      <c r="G503" s="2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0"/>
      <c r="F504" s="21"/>
      <c r="G504" s="2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0"/>
      <c r="F505" s="21"/>
      <c r="G505" s="2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0"/>
      <c r="F506" s="21"/>
      <c r="G506" s="2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0"/>
      <c r="F507" s="21"/>
      <c r="G507" s="2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0"/>
      <c r="F508" s="21"/>
      <c r="G508" s="2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0"/>
      <c r="F509" s="21"/>
      <c r="G509" s="2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0"/>
      <c r="F510" s="21"/>
      <c r="G510" s="2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0"/>
      <c r="F511" s="21"/>
      <c r="G511" s="2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0"/>
      <c r="F512" s="21"/>
      <c r="G512" s="2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0"/>
      <c r="F513" s="21"/>
      <c r="G513" s="2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0"/>
      <c r="F514" s="21"/>
      <c r="G514" s="2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0"/>
      <c r="F515" s="21"/>
      <c r="G515" s="2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0"/>
      <c r="F516" s="21"/>
      <c r="G516" s="2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0"/>
      <c r="F517" s="21"/>
      <c r="G517" s="2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0"/>
      <c r="F518" s="21"/>
      <c r="G518" s="2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0"/>
      <c r="F519" s="21"/>
      <c r="G519" s="2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0"/>
      <c r="F520" s="21"/>
      <c r="G520" s="2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0"/>
      <c r="F521" s="21"/>
      <c r="G521" s="2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0"/>
      <c r="F522" s="21"/>
      <c r="G522" s="2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0"/>
      <c r="F523" s="21"/>
      <c r="G523" s="2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0"/>
      <c r="F524" s="21"/>
      <c r="G524" s="2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0"/>
      <c r="F525" s="21"/>
      <c r="G525" s="2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0"/>
      <c r="F526" s="21"/>
      <c r="G526" s="2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0"/>
      <c r="F527" s="21"/>
      <c r="G527" s="2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0"/>
      <c r="F528" s="21"/>
      <c r="G528" s="2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0"/>
      <c r="F529" s="21"/>
      <c r="G529" s="2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0"/>
      <c r="F530" s="21"/>
      <c r="G530" s="2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0"/>
      <c r="F531" s="21"/>
      <c r="G531" s="2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0"/>
      <c r="F532" s="21"/>
      <c r="G532" s="2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0"/>
      <c r="F533" s="21"/>
      <c r="G533" s="2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0"/>
      <c r="F534" s="21"/>
      <c r="G534" s="2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0"/>
      <c r="F535" s="21"/>
      <c r="G535" s="2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0"/>
      <c r="F536" s="21"/>
      <c r="G536" s="2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0"/>
      <c r="F537" s="21"/>
      <c r="G537" s="2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0"/>
      <c r="F538" s="21"/>
      <c r="G538" s="2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0"/>
      <c r="F539" s="21"/>
      <c r="G539" s="2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0"/>
      <c r="F540" s="21"/>
      <c r="G540" s="2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0"/>
      <c r="F541" s="21"/>
      <c r="G541" s="2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0"/>
      <c r="F542" s="21"/>
      <c r="G542" s="2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0"/>
      <c r="F543" s="21"/>
      <c r="G543" s="2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0"/>
      <c r="F544" s="21"/>
      <c r="G544" s="2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0"/>
      <c r="F545" s="21"/>
      <c r="G545" s="2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0"/>
      <c r="F546" s="21"/>
      <c r="G546" s="2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0"/>
      <c r="F547" s="21"/>
      <c r="G547" s="2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0"/>
      <c r="F548" s="21"/>
      <c r="G548" s="2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0"/>
      <c r="F549" s="21"/>
      <c r="G549" s="2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0"/>
      <c r="F550" s="21"/>
      <c r="G550" s="2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0"/>
      <c r="F551" s="21"/>
      <c r="G551" s="2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0"/>
      <c r="F552" s="21"/>
      <c r="G552" s="2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0"/>
      <c r="F553" s="21"/>
      <c r="G553" s="2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0"/>
      <c r="F554" s="21"/>
      <c r="G554" s="2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0"/>
      <c r="F555" s="21"/>
      <c r="G555" s="2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0"/>
      <c r="F556" s="21"/>
      <c r="G556" s="2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0"/>
      <c r="F557" s="21"/>
      <c r="G557" s="2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0"/>
      <c r="F558" s="21"/>
      <c r="G558" s="2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0"/>
      <c r="F559" s="21"/>
      <c r="G559" s="2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0"/>
      <c r="F560" s="21"/>
      <c r="G560" s="2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0"/>
      <c r="F561" s="21"/>
      <c r="G561" s="2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0"/>
      <c r="F562" s="21"/>
      <c r="G562" s="2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0"/>
      <c r="F563" s="21"/>
      <c r="G563" s="2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0"/>
      <c r="F564" s="21"/>
      <c r="G564" s="2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0"/>
      <c r="F565" s="21"/>
      <c r="G565" s="2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0"/>
      <c r="F566" s="21"/>
      <c r="G566" s="2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0"/>
      <c r="F567" s="21"/>
      <c r="G567" s="2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0"/>
      <c r="F568" s="21"/>
      <c r="G568" s="2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0"/>
      <c r="F569" s="21"/>
      <c r="G569" s="2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0"/>
      <c r="F570" s="21"/>
      <c r="G570" s="2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0"/>
      <c r="F571" s="21"/>
      <c r="G571" s="2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0"/>
      <c r="F572" s="21"/>
      <c r="G572" s="2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0"/>
      <c r="F573" s="21"/>
      <c r="G573" s="2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0"/>
      <c r="F574" s="21"/>
      <c r="G574" s="2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0"/>
      <c r="F575" s="21"/>
      <c r="G575" s="2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0"/>
      <c r="F576" s="21"/>
      <c r="G576" s="2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0"/>
      <c r="F577" s="21"/>
      <c r="G577" s="2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0"/>
      <c r="F578" s="21"/>
      <c r="G578" s="2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0"/>
      <c r="F579" s="21"/>
      <c r="G579" s="2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0"/>
      <c r="F580" s="21"/>
      <c r="G580" s="2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0"/>
      <c r="F581" s="21"/>
      <c r="G581" s="2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0"/>
      <c r="F582" s="21"/>
      <c r="G582" s="2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0"/>
      <c r="F583" s="21"/>
      <c r="G583" s="2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0"/>
      <c r="F584" s="21"/>
      <c r="G584" s="2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0"/>
      <c r="F585" s="21"/>
      <c r="G585" s="2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0"/>
      <c r="F586" s="21"/>
      <c r="G586" s="2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0"/>
      <c r="F587" s="21"/>
      <c r="G587" s="2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0"/>
      <c r="F588" s="21"/>
      <c r="G588" s="2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0"/>
      <c r="F589" s="21"/>
      <c r="G589" s="2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0"/>
      <c r="F590" s="21"/>
      <c r="G590" s="2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0"/>
      <c r="F591" s="21"/>
      <c r="G591" s="2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0"/>
      <c r="F592" s="21"/>
      <c r="G592" s="2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0"/>
      <c r="F593" s="21"/>
      <c r="G593" s="2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0"/>
      <c r="F594" s="21"/>
      <c r="G594" s="2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0"/>
      <c r="F595" s="21"/>
      <c r="G595" s="2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0"/>
      <c r="F596" s="21"/>
      <c r="G596" s="2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0"/>
      <c r="F597" s="21"/>
      <c r="G597" s="2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0"/>
      <c r="F598" s="21"/>
      <c r="G598" s="2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0"/>
      <c r="F599" s="21"/>
      <c r="G599" s="2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0"/>
      <c r="F600" s="21"/>
      <c r="G600" s="2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0"/>
      <c r="F601" s="21"/>
      <c r="G601" s="2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0"/>
      <c r="F602" s="21"/>
      <c r="G602" s="2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0"/>
      <c r="F603" s="21"/>
      <c r="G603" s="2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0"/>
      <c r="F604" s="21"/>
      <c r="G604" s="2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0"/>
      <c r="F605" s="21"/>
      <c r="G605" s="2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0"/>
      <c r="F606" s="21"/>
      <c r="G606" s="2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0"/>
      <c r="F607" s="21"/>
      <c r="G607" s="2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0"/>
      <c r="F608" s="21"/>
      <c r="G608" s="2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0"/>
      <c r="F609" s="21"/>
      <c r="G609" s="2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0"/>
      <c r="F610" s="21"/>
      <c r="G610" s="2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0"/>
      <c r="F611" s="21"/>
      <c r="G611" s="2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0"/>
      <c r="F612" s="21"/>
      <c r="G612" s="2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0"/>
      <c r="F613" s="21"/>
      <c r="G613" s="2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0"/>
      <c r="F614" s="21"/>
      <c r="G614" s="2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0"/>
      <c r="F615" s="21"/>
      <c r="G615" s="2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0"/>
      <c r="F616" s="21"/>
      <c r="G616" s="2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0"/>
      <c r="F617" s="21"/>
      <c r="G617" s="2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0"/>
      <c r="F618" s="21"/>
      <c r="G618" s="2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0"/>
      <c r="F619" s="21"/>
      <c r="G619" s="2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0"/>
      <c r="F620" s="21"/>
      <c r="G620" s="2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0"/>
      <c r="F621" s="21"/>
      <c r="G621" s="2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0"/>
      <c r="F622" s="21"/>
      <c r="G622" s="2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0"/>
      <c r="F623" s="21"/>
      <c r="G623" s="2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0"/>
      <c r="F624" s="21"/>
      <c r="G624" s="2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0"/>
      <c r="F625" s="21"/>
      <c r="G625" s="2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0"/>
      <c r="F626" s="21"/>
      <c r="G626" s="2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0"/>
      <c r="F627" s="21"/>
      <c r="G627" s="2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0"/>
      <c r="F628" s="21"/>
      <c r="G628" s="2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0"/>
      <c r="F629" s="21"/>
      <c r="G629" s="2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0"/>
      <c r="F630" s="21"/>
      <c r="G630" s="2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0"/>
      <c r="F631" s="21"/>
      <c r="G631" s="2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0"/>
      <c r="F632" s="21"/>
      <c r="G632" s="2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0"/>
      <c r="F633" s="21"/>
      <c r="G633" s="2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0"/>
      <c r="F634" s="21"/>
      <c r="G634" s="2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0"/>
      <c r="F635" s="21"/>
      <c r="G635" s="2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0"/>
      <c r="F636" s="21"/>
      <c r="G636" s="2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0"/>
      <c r="F637" s="21"/>
      <c r="G637" s="2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0"/>
      <c r="F638" s="21"/>
      <c r="G638" s="2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0"/>
      <c r="F639" s="21"/>
      <c r="G639" s="2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0"/>
      <c r="F640" s="21"/>
      <c r="G640" s="2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0"/>
      <c r="F641" s="21"/>
      <c r="G641" s="2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0"/>
      <c r="F642" s="21"/>
      <c r="G642" s="2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0"/>
      <c r="F643" s="21"/>
      <c r="G643" s="2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0"/>
      <c r="F644" s="21"/>
      <c r="G644" s="2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0"/>
      <c r="F645" s="21"/>
      <c r="G645" s="2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0"/>
      <c r="F646" s="21"/>
      <c r="G646" s="2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0"/>
      <c r="F647" s="21"/>
      <c r="G647" s="2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0"/>
      <c r="F648" s="21"/>
      <c r="G648" s="2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0"/>
      <c r="F649" s="21"/>
      <c r="G649" s="2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0"/>
      <c r="F650" s="21"/>
      <c r="G650" s="2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0"/>
      <c r="F651" s="21"/>
      <c r="G651" s="2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0"/>
      <c r="F652" s="21"/>
      <c r="G652" s="2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0"/>
      <c r="F653" s="21"/>
      <c r="G653" s="2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0"/>
      <c r="F654" s="21"/>
      <c r="G654" s="2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0"/>
      <c r="F655" s="21"/>
      <c r="G655" s="2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0"/>
      <c r="F656" s="21"/>
      <c r="G656" s="2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0"/>
      <c r="F657" s="21"/>
      <c r="G657" s="2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0"/>
      <c r="F658" s="21"/>
      <c r="G658" s="2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0"/>
      <c r="F659" s="21"/>
      <c r="G659" s="2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0"/>
      <c r="F660" s="21"/>
      <c r="G660" s="2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0"/>
      <c r="F661" s="21"/>
      <c r="G661" s="2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0"/>
      <c r="F662" s="21"/>
      <c r="G662" s="2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0"/>
      <c r="F663" s="21"/>
      <c r="G663" s="2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0"/>
      <c r="F664" s="21"/>
      <c r="G664" s="2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0"/>
      <c r="F665" s="21"/>
      <c r="G665" s="2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0"/>
      <c r="F666" s="21"/>
      <c r="G666" s="2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0"/>
      <c r="F667" s="21"/>
      <c r="G667" s="2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0"/>
      <c r="F668" s="21"/>
      <c r="G668" s="2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0"/>
      <c r="F669" s="21"/>
      <c r="G669" s="2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0"/>
      <c r="F670" s="21"/>
      <c r="G670" s="2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0"/>
      <c r="F671" s="21"/>
      <c r="G671" s="2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0"/>
      <c r="F672" s="21"/>
      <c r="G672" s="2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0"/>
      <c r="F673" s="21"/>
      <c r="G673" s="2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0"/>
      <c r="F674" s="21"/>
      <c r="G674" s="2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0"/>
      <c r="F675" s="21"/>
      <c r="G675" s="2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0"/>
      <c r="F676" s="21"/>
      <c r="G676" s="2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0"/>
      <c r="F677" s="21"/>
      <c r="G677" s="2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0"/>
      <c r="F678" s="21"/>
      <c r="G678" s="2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0"/>
      <c r="F679" s="21"/>
      <c r="G679" s="2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0"/>
      <c r="F680" s="21"/>
      <c r="G680" s="2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0"/>
      <c r="F681" s="21"/>
      <c r="G681" s="2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0"/>
      <c r="F682" s="21"/>
      <c r="G682" s="2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0"/>
      <c r="F683" s="21"/>
      <c r="G683" s="2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0"/>
      <c r="F684" s="21"/>
      <c r="G684" s="2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0"/>
      <c r="F685" s="21"/>
      <c r="G685" s="2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0"/>
      <c r="F686" s="21"/>
      <c r="G686" s="2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0"/>
      <c r="F687" s="21"/>
      <c r="G687" s="2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0"/>
      <c r="F688" s="21"/>
      <c r="G688" s="2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0"/>
      <c r="F689" s="21"/>
      <c r="G689" s="2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0"/>
      <c r="F690" s="21"/>
      <c r="G690" s="2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0"/>
      <c r="F691" s="21"/>
      <c r="G691" s="2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0"/>
      <c r="F692" s="21"/>
      <c r="G692" s="2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0"/>
      <c r="F693" s="21"/>
      <c r="G693" s="2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0"/>
      <c r="F694" s="21"/>
      <c r="G694" s="2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0"/>
      <c r="F695" s="21"/>
      <c r="G695" s="2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0"/>
      <c r="F696" s="21"/>
      <c r="G696" s="2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0"/>
      <c r="F697" s="21"/>
      <c r="G697" s="2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0"/>
      <c r="F698" s="21"/>
      <c r="G698" s="2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0"/>
      <c r="F699" s="21"/>
      <c r="G699" s="2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0"/>
      <c r="F700" s="21"/>
      <c r="G700" s="2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0"/>
      <c r="F701" s="21"/>
      <c r="G701" s="2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0"/>
      <c r="F702" s="21"/>
      <c r="G702" s="2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0"/>
      <c r="F703" s="21"/>
      <c r="G703" s="2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0"/>
      <c r="F704" s="21"/>
      <c r="G704" s="2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0"/>
      <c r="F705" s="21"/>
      <c r="G705" s="2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0"/>
      <c r="F706" s="21"/>
      <c r="G706" s="2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0"/>
      <c r="F707" s="21"/>
      <c r="G707" s="2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0"/>
      <c r="F708" s="21"/>
      <c r="G708" s="2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0"/>
      <c r="F709" s="21"/>
      <c r="G709" s="2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0"/>
      <c r="F710" s="21"/>
      <c r="G710" s="2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0"/>
      <c r="F711" s="21"/>
      <c r="G711" s="2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0"/>
      <c r="F712" s="21"/>
      <c r="G712" s="2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0"/>
      <c r="F713" s="21"/>
      <c r="G713" s="2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0"/>
      <c r="F714" s="21"/>
      <c r="G714" s="2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0"/>
      <c r="F715" s="21"/>
      <c r="G715" s="2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0"/>
      <c r="F716" s="21"/>
      <c r="G716" s="2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0"/>
      <c r="F717" s="21"/>
      <c r="G717" s="2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0"/>
      <c r="F718" s="21"/>
      <c r="G718" s="2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0"/>
      <c r="F719" s="21"/>
      <c r="G719" s="2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0"/>
      <c r="F720" s="21"/>
      <c r="G720" s="2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0"/>
      <c r="F721" s="21"/>
      <c r="G721" s="2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0"/>
      <c r="F722" s="21"/>
      <c r="G722" s="2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0"/>
      <c r="F723" s="21"/>
      <c r="G723" s="2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0"/>
      <c r="F724" s="21"/>
      <c r="G724" s="2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0"/>
      <c r="F725" s="21"/>
      <c r="G725" s="2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0"/>
      <c r="F726" s="21"/>
      <c r="G726" s="2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0"/>
      <c r="F727" s="21"/>
      <c r="G727" s="2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0"/>
      <c r="F728" s="21"/>
      <c r="G728" s="2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0"/>
      <c r="F729" s="21"/>
      <c r="G729" s="2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0"/>
      <c r="F730" s="21"/>
      <c r="G730" s="2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0"/>
      <c r="F731" s="21"/>
      <c r="G731" s="2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0"/>
      <c r="F732" s="21"/>
      <c r="G732" s="2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0"/>
      <c r="F733" s="21"/>
      <c r="G733" s="2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0"/>
      <c r="F734" s="21"/>
      <c r="G734" s="2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0"/>
      <c r="F735" s="21"/>
      <c r="G735" s="2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0"/>
      <c r="F736" s="21"/>
      <c r="G736" s="2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0"/>
      <c r="F737" s="21"/>
      <c r="G737" s="2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0"/>
      <c r="F738" s="21"/>
      <c r="G738" s="2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0"/>
      <c r="F739" s="21"/>
      <c r="G739" s="2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0"/>
      <c r="F740" s="21"/>
      <c r="G740" s="2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0"/>
      <c r="F741" s="21"/>
      <c r="G741" s="2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0"/>
      <c r="F742" s="21"/>
      <c r="G742" s="2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0"/>
      <c r="F743" s="21"/>
      <c r="G743" s="2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0"/>
      <c r="F744" s="21"/>
      <c r="G744" s="2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0"/>
      <c r="F745" s="21"/>
      <c r="G745" s="2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0"/>
      <c r="F746" s="21"/>
      <c r="G746" s="2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0"/>
      <c r="F747" s="21"/>
      <c r="G747" s="2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0"/>
      <c r="F748" s="21"/>
      <c r="G748" s="2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0"/>
      <c r="F749" s="21"/>
      <c r="G749" s="2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0"/>
      <c r="F750" s="21"/>
      <c r="G750" s="2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0"/>
      <c r="F751" s="21"/>
      <c r="G751" s="2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0"/>
      <c r="F752" s="21"/>
      <c r="G752" s="2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0"/>
      <c r="F753" s="21"/>
      <c r="G753" s="2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0"/>
      <c r="F754" s="21"/>
      <c r="G754" s="2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0"/>
      <c r="F755" s="21"/>
      <c r="G755" s="2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0"/>
      <c r="F756" s="21"/>
      <c r="G756" s="2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0"/>
      <c r="F757" s="21"/>
      <c r="G757" s="2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0"/>
      <c r="F758" s="21"/>
      <c r="G758" s="2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0"/>
      <c r="F759" s="21"/>
      <c r="G759" s="2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0"/>
      <c r="F760" s="21"/>
      <c r="G760" s="2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0"/>
      <c r="F761" s="21"/>
      <c r="G761" s="2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0"/>
      <c r="F762" s="21"/>
      <c r="G762" s="2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0"/>
      <c r="F763" s="21"/>
      <c r="G763" s="2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0"/>
      <c r="F764" s="21"/>
      <c r="G764" s="2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0"/>
      <c r="F765" s="21"/>
      <c r="G765" s="2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0"/>
      <c r="F766" s="21"/>
      <c r="G766" s="2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0"/>
      <c r="F767" s="21"/>
      <c r="G767" s="2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0"/>
      <c r="F768" s="21"/>
      <c r="G768" s="2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0"/>
      <c r="F769" s="21"/>
      <c r="G769" s="2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0"/>
      <c r="F770" s="21"/>
      <c r="G770" s="2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0"/>
      <c r="F771" s="21"/>
      <c r="G771" s="2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0"/>
      <c r="F772" s="21"/>
      <c r="G772" s="2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0"/>
      <c r="F773" s="21"/>
      <c r="G773" s="2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0"/>
      <c r="F774" s="21"/>
      <c r="G774" s="2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0"/>
      <c r="F775" s="21"/>
      <c r="G775" s="2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0"/>
      <c r="F776" s="21"/>
      <c r="G776" s="2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0"/>
      <c r="F777" s="21"/>
      <c r="G777" s="2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0"/>
      <c r="F778" s="21"/>
      <c r="G778" s="2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0"/>
      <c r="F779" s="21"/>
      <c r="G779" s="2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0"/>
      <c r="F780" s="21"/>
      <c r="G780" s="2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0"/>
      <c r="F781" s="21"/>
      <c r="G781" s="2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0"/>
      <c r="F782" s="21"/>
      <c r="G782" s="2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0"/>
      <c r="F783" s="21"/>
      <c r="G783" s="2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0"/>
      <c r="F784" s="21"/>
      <c r="G784" s="2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0"/>
      <c r="F785" s="21"/>
      <c r="G785" s="2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0"/>
      <c r="F786" s="21"/>
      <c r="G786" s="2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0"/>
      <c r="F787" s="21"/>
      <c r="G787" s="2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0"/>
      <c r="F788" s="21"/>
      <c r="G788" s="2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0"/>
      <c r="F789" s="21"/>
      <c r="G789" s="2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0"/>
      <c r="F790" s="21"/>
      <c r="G790" s="2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0"/>
      <c r="F791" s="21"/>
      <c r="G791" s="2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0"/>
      <c r="F792" s="21"/>
      <c r="G792" s="2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0"/>
      <c r="F793" s="21"/>
      <c r="G793" s="2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0"/>
      <c r="F794" s="21"/>
      <c r="G794" s="2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0"/>
      <c r="F795" s="21"/>
      <c r="G795" s="2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0"/>
      <c r="F796" s="21"/>
      <c r="G796" s="2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0"/>
      <c r="F797" s="21"/>
      <c r="G797" s="2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0"/>
      <c r="F798" s="21"/>
      <c r="G798" s="2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0"/>
      <c r="F799" s="21"/>
      <c r="G799" s="2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0"/>
      <c r="F800" s="21"/>
      <c r="G800" s="2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0"/>
      <c r="F801" s="21"/>
      <c r="G801" s="2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0"/>
      <c r="F802" s="21"/>
      <c r="G802" s="2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0"/>
      <c r="F803" s="21"/>
      <c r="G803" s="2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0"/>
      <c r="F804" s="21"/>
      <c r="G804" s="2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0"/>
      <c r="F805" s="21"/>
      <c r="G805" s="2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0"/>
      <c r="F806" s="21"/>
      <c r="G806" s="2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0"/>
      <c r="F807" s="21"/>
      <c r="G807" s="2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0"/>
      <c r="F808" s="21"/>
      <c r="G808" s="2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0"/>
      <c r="F809" s="21"/>
      <c r="G809" s="2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0"/>
      <c r="F810" s="21"/>
      <c r="G810" s="2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0"/>
      <c r="F811" s="21"/>
      <c r="G811" s="2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0"/>
      <c r="F812" s="21"/>
      <c r="G812" s="2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0"/>
      <c r="F813" s="21"/>
      <c r="G813" s="2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0"/>
      <c r="F814" s="21"/>
      <c r="G814" s="2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0"/>
      <c r="F815" s="21"/>
      <c r="G815" s="2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0"/>
      <c r="F816" s="21"/>
      <c r="G816" s="2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0"/>
      <c r="F817" s="21"/>
      <c r="G817" s="2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0"/>
      <c r="F818" s="21"/>
      <c r="G818" s="2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0"/>
      <c r="F819" s="21"/>
      <c r="G819" s="2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0"/>
      <c r="F820" s="21"/>
      <c r="G820" s="2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0"/>
      <c r="F821" s="21"/>
      <c r="G821" s="2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0"/>
      <c r="F822" s="21"/>
      <c r="G822" s="2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0"/>
      <c r="F823" s="21"/>
      <c r="G823" s="2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0"/>
      <c r="F824" s="21"/>
      <c r="G824" s="2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0"/>
      <c r="F825" s="21"/>
      <c r="G825" s="2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0"/>
      <c r="F826" s="21"/>
      <c r="G826" s="2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0"/>
      <c r="F827" s="21"/>
      <c r="G827" s="2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0"/>
      <c r="F828" s="21"/>
      <c r="G828" s="2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0"/>
      <c r="F829" s="21"/>
      <c r="G829" s="2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0"/>
      <c r="F830" s="21"/>
      <c r="G830" s="2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0"/>
      <c r="F831" s="21"/>
      <c r="G831" s="2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0"/>
      <c r="F832" s="21"/>
      <c r="G832" s="2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0"/>
      <c r="F833" s="21"/>
      <c r="G833" s="2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0"/>
      <c r="F834" s="21"/>
      <c r="G834" s="2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0"/>
      <c r="F835" s="21"/>
      <c r="G835" s="2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0"/>
      <c r="F836" s="21"/>
      <c r="G836" s="2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0"/>
      <c r="F837" s="21"/>
      <c r="G837" s="2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0"/>
      <c r="F838" s="21"/>
      <c r="G838" s="2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0"/>
      <c r="F839" s="21"/>
      <c r="G839" s="2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0"/>
      <c r="F840" s="21"/>
      <c r="G840" s="2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0"/>
      <c r="F841" s="21"/>
      <c r="G841" s="2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0"/>
      <c r="F842" s="21"/>
      <c r="G842" s="2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0"/>
      <c r="F843" s="21"/>
      <c r="G843" s="2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0"/>
      <c r="F844" s="21"/>
      <c r="G844" s="2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0"/>
      <c r="F845" s="21"/>
      <c r="G845" s="2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0"/>
      <c r="F846" s="21"/>
      <c r="G846" s="2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0"/>
      <c r="F847" s="21"/>
      <c r="G847" s="2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0"/>
      <c r="F848" s="21"/>
      <c r="G848" s="2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0"/>
      <c r="F849" s="21"/>
      <c r="G849" s="2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0"/>
      <c r="F850" s="21"/>
      <c r="G850" s="2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0"/>
      <c r="F851" s="21"/>
      <c r="G851" s="2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0"/>
      <c r="F852" s="21"/>
      <c r="G852" s="2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0"/>
      <c r="F853" s="21"/>
      <c r="G853" s="2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0"/>
      <c r="F854" s="21"/>
      <c r="G854" s="2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0"/>
      <c r="F855" s="21"/>
      <c r="G855" s="2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0"/>
      <c r="F856" s="21"/>
      <c r="G856" s="2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0"/>
      <c r="F857" s="21"/>
      <c r="G857" s="2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0"/>
      <c r="F858" s="21"/>
      <c r="G858" s="2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0"/>
      <c r="F859" s="21"/>
      <c r="G859" s="2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0"/>
      <c r="F860" s="21"/>
      <c r="G860" s="2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0"/>
      <c r="F861" s="21"/>
      <c r="G861" s="2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0"/>
      <c r="F862" s="21"/>
      <c r="G862" s="2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0"/>
      <c r="F863" s="21"/>
      <c r="G863" s="2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0"/>
      <c r="F864" s="21"/>
      <c r="G864" s="2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0"/>
      <c r="F865" s="21"/>
      <c r="G865" s="2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0"/>
      <c r="F866" s="21"/>
      <c r="G866" s="2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0"/>
      <c r="F867" s="21"/>
      <c r="G867" s="2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0"/>
      <c r="F868" s="21"/>
      <c r="G868" s="2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0"/>
      <c r="F869" s="21"/>
      <c r="G869" s="2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0"/>
      <c r="F870" s="21"/>
      <c r="G870" s="2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0"/>
      <c r="F871" s="21"/>
      <c r="G871" s="2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0"/>
      <c r="F872" s="21"/>
      <c r="G872" s="2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0"/>
      <c r="F873" s="21"/>
      <c r="G873" s="2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0"/>
      <c r="F874" s="21"/>
      <c r="G874" s="2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0"/>
      <c r="F875" s="21"/>
      <c r="G875" s="2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0"/>
      <c r="F876" s="21"/>
      <c r="G876" s="2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0"/>
      <c r="F877" s="21"/>
      <c r="G877" s="2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0"/>
      <c r="F878" s="21"/>
      <c r="G878" s="2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0"/>
      <c r="F879" s="21"/>
      <c r="G879" s="2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0"/>
      <c r="F880" s="21"/>
      <c r="G880" s="2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0"/>
      <c r="F881" s="21"/>
      <c r="G881" s="2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0"/>
      <c r="F882" s="21"/>
      <c r="G882" s="2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0"/>
      <c r="F883" s="21"/>
      <c r="G883" s="2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0"/>
      <c r="F884" s="21"/>
      <c r="G884" s="2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0"/>
      <c r="F885" s="21"/>
      <c r="G885" s="2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0"/>
      <c r="F886" s="21"/>
      <c r="G886" s="2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0"/>
      <c r="F887" s="21"/>
      <c r="G887" s="2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0"/>
      <c r="F888" s="21"/>
      <c r="G888" s="2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0"/>
      <c r="F889" s="21"/>
      <c r="G889" s="2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0"/>
      <c r="F890" s="21"/>
      <c r="G890" s="2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0"/>
      <c r="F891" s="21"/>
      <c r="G891" s="2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0"/>
      <c r="F892" s="21"/>
      <c r="G892" s="2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0"/>
      <c r="F893" s="21"/>
      <c r="G893" s="2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0"/>
      <c r="F894" s="21"/>
      <c r="G894" s="2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0"/>
      <c r="F895" s="21"/>
      <c r="G895" s="2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0"/>
      <c r="F896" s="21"/>
      <c r="G896" s="2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0"/>
      <c r="F897" s="21"/>
      <c r="G897" s="2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0"/>
      <c r="F898" s="21"/>
      <c r="G898" s="2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0"/>
      <c r="F899" s="21"/>
      <c r="G899" s="2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0"/>
      <c r="F900" s="21"/>
      <c r="G900" s="2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20"/>
      <c r="F901" s="21"/>
      <c r="G901" s="2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20"/>
      <c r="F902" s="21"/>
      <c r="G902" s="2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20"/>
      <c r="F903" s="21"/>
      <c r="G903" s="2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20"/>
      <c r="F904" s="21"/>
      <c r="G904" s="2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20"/>
      <c r="F905" s="21"/>
      <c r="G905" s="2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20"/>
      <c r="F906" s="21"/>
      <c r="G906" s="2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20"/>
      <c r="F907" s="21"/>
      <c r="G907" s="2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20"/>
      <c r="F908" s="21"/>
      <c r="G908" s="2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20"/>
      <c r="F909" s="21"/>
      <c r="G909" s="2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20"/>
      <c r="F910" s="21"/>
      <c r="G910" s="2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20"/>
      <c r="F911" s="21"/>
      <c r="G911" s="2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20"/>
      <c r="F912" s="21"/>
      <c r="G912" s="2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20"/>
      <c r="F913" s="21"/>
      <c r="G913" s="2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20"/>
      <c r="F914" s="21"/>
      <c r="G914" s="2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20"/>
      <c r="F915" s="21"/>
      <c r="G915" s="2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20"/>
      <c r="F916" s="21"/>
      <c r="G916" s="2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20"/>
      <c r="F917" s="21"/>
      <c r="G917" s="2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20"/>
      <c r="F918" s="21"/>
      <c r="G918" s="2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20"/>
      <c r="F919" s="21"/>
      <c r="G919" s="2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20"/>
      <c r="F920" s="21"/>
      <c r="G920" s="2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20"/>
      <c r="F921" s="21"/>
      <c r="G921" s="2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20"/>
      <c r="F922" s="21"/>
      <c r="G922" s="2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20"/>
      <c r="F923" s="21"/>
      <c r="G923" s="2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20"/>
      <c r="F924" s="21"/>
      <c r="G924" s="2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20"/>
      <c r="F925" s="21"/>
      <c r="G925" s="2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20"/>
      <c r="F926" s="21"/>
      <c r="G926" s="2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20"/>
      <c r="F927" s="21"/>
      <c r="G927" s="2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20"/>
      <c r="F928" s="21"/>
      <c r="G928" s="2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20"/>
      <c r="F929" s="21"/>
      <c r="G929" s="2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20"/>
      <c r="F930" s="21"/>
      <c r="G930" s="2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20"/>
      <c r="F931" s="21"/>
      <c r="G931" s="2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20"/>
      <c r="F932" s="21"/>
      <c r="G932" s="2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20"/>
      <c r="F933" s="21"/>
      <c r="G933" s="2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20"/>
      <c r="F934" s="21"/>
      <c r="G934" s="2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20"/>
      <c r="F935" s="21"/>
      <c r="G935" s="2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20"/>
      <c r="F936" s="21"/>
      <c r="G936" s="2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20"/>
      <c r="F937" s="21"/>
      <c r="G937" s="2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20"/>
      <c r="F938" s="21"/>
      <c r="G938" s="2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20"/>
      <c r="F939" s="21"/>
      <c r="G939" s="2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20"/>
      <c r="F940" s="21"/>
      <c r="G940" s="2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20"/>
      <c r="F941" s="21"/>
      <c r="G941" s="2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20"/>
      <c r="F942" s="21"/>
      <c r="G942" s="2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20"/>
      <c r="F943" s="21"/>
      <c r="G943" s="2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20"/>
      <c r="F944" s="21"/>
      <c r="G944" s="2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20"/>
      <c r="F945" s="21"/>
      <c r="G945" s="2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20"/>
      <c r="F946" s="21"/>
      <c r="G946" s="2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20"/>
      <c r="F947" s="21"/>
      <c r="G947" s="2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20"/>
      <c r="F948" s="21"/>
      <c r="G948" s="2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20"/>
      <c r="F949" s="21"/>
      <c r="G949" s="2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20"/>
      <c r="F950" s="21"/>
      <c r="G950" s="2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20"/>
      <c r="F951" s="21"/>
      <c r="G951" s="2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20"/>
      <c r="F952" s="21"/>
      <c r="G952" s="2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20"/>
      <c r="F953" s="21"/>
      <c r="G953" s="2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20"/>
      <c r="F954" s="21"/>
      <c r="G954" s="2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20"/>
      <c r="F955" s="21"/>
      <c r="G955" s="2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20"/>
      <c r="F956" s="21"/>
      <c r="G956" s="2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20"/>
      <c r="F957" s="21"/>
      <c r="G957" s="2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20"/>
      <c r="F958" s="21"/>
      <c r="G958" s="2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20"/>
      <c r="F959" s="21"/>
      <c r="G959" s="2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20"/>
      <c r="F960" s="21"/>
      <c r="G960" s="2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20"/>
      <c r="F961" s="21"/>
      <c r="G961" s="2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20"/>
      <c r="F962" s="21"/>
      <c r="G962" s="2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20"/>
      <c r="F963" s="21"/>
      <c r="G963" s="2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20"/>
      <c r="F964" s="21"/>
      <c r="G964" s="2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20"/>
      <c r="F965" s="21"/>
      <c r="G965" s="2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20"/>
      <c r="F966" s="21"/>
      <c r="G966" s="2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20"/>
      <c r="F967" s="21"/>
      <c r="G967" s="2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20"/>
      <c r="F968" s="21"/>
      <c r="G968" s="2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20"/>
      <c r="F969" s="21"/>
      <c r="G969" s="2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20"/>
      <c r="F970" s="21"/>
      <c r="G970" s="2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20"/>
      <c r="F971" s="21"/>
      <c r="G971" s="2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20"/>
      <c r="F972" s="21"/>
      <c r="G972" s="2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20"/>
      <c r="F973" s="21"/>
      <c r="G973" s="2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20"/>
      <c r="F974" s="21"/>
      <c r="G974" s="2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20"/>
      <c r="F975" s="21"/>
      <c r="G975" s="2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20"/>
      <c r="F976" s="21"/>
      <c r="G976" s="2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20"/>
      <c r="F977" s="21"/>
      <c r="G977" s="2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20"/>
      <c r="F978" s="21"/>
      <c r="G978" s="2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20"/>
      <c r="F979" s="21"/>
      <c r="G979" s="2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20"/>
      <c r="F980" s="21"/>
      <c r="G980" s="2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20"/>
      <c r="F981" s="21"/>
      <c r="G981" s="2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20"/>
      <c r="F982" s="21"/>
      <c r="G982" s="2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20"/>
      <c r="F983" s="21"/>
      <c r="G983" s="2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</sheetData>
  <mergeCells count="25">
    <mergeCell ref="B12:G12"/>
    <mergeCell ref="B15:F15"/>
    <mergeCell ref="B6:B7"/>
    <mergeCell ref="G6:G7"/>
    <mergeCell ref="E6:E7"/>
    <mergeCell ref="F6:F7"/>
    <mergeCell ref="B8:G8"/>
    <mergeCell ref="B9:G9"/>
    <mergeCell ref="B11:F11"/>
    <mergeCell ref="B5:E5"/>
    <mergeCell ref="B24:G24"/>
    <mergeCell ref="B1:G1"/>
    <mergeCell ref="B2:G2"/>
    <mergeCell ref="B3:D3"/>
    <mergeCell ref="E3:G3"/>
    <mergeCell ref="B4:G4"/>
    <mergeCell ref="B19:G19"/>
    <mergeCell ref="B20:G20"/>
    <mergeCell ref="B21:E22"/>
    <mergeCell ref="B23:G23"/>
    <mergeCell ref="B18:G18"/>
    <mergeCell ref="B16:G16"/>
    <mergeCell ref="B17:F17"/>
    <mergeCell ref="C6:C7"/>
    <mergeCell ref="D6:D7"/>
  </mergeCells>
  <conditionalFormatting sqref="A17:A18 H17:Z18">
    <cfRule type="notContainsBlanks" dxfId="1" priority="2">
      <formula>LEN(TRIM(A17))&gt;0</formula>
    </cfRule>
  </conditionalFormatting>
  <conditionalFormatting sqref="B16:E16 F16:G17">
    <cfRule type="notContainsBlanks" dxfId="0" priority="1">
      <formula>LEN(TRIM(B16))&gt;0</formula>
    </cfRule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showGridLines="0" workbookViewId="0">
      <selection activeCell="E6" sqref="E6"/>
    </sheetView>
  </sheetViews>
  <sheetFormatPr defaultColWidth="14.42578125" defaultRowHeight="15" customHeight="1"/>
  <cols>
    <col min="1" max="1" width="2.7109375" customWidth="1"/>
    <col min="2" max="2" width="5.42578125" customWidth="1"/>
    <col min="3" max="8" width="18.28515625" customWidth="1"/>
    <col min="9" max="10" width="15.7109375" customWidth="1"/>
    <col min="11" max="11" width="2.7109375" customWidth="1"/>
    <col min="12" max="12" width="9.140625" customWidth="1"/>
    <col min="13" max="26" width="8" customWidth="1"/>
  </cols>
  <sheetData>
    <row r="1" spans="1:26" ht="15.75" customHeight="1">
      <c r="A1" s="23"/>
      <c r="B1" s="59" t="s">
        <v>39</v>
      </c>
      <c r="C1" s="76"/>
      <c r="D1" s="76"/>
      <c r="E1" s="76"/>
      <c r="F1" s="76"/>
      <c r="G1" s="76"/>
      <c r="H1" s="76"/>
      <c r="I1" s="60">
        <v>45562</v>
      </c>
      <c r="J1" s="76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5.75" customHeight="1">
      <c r="A2" s="23"/>
      <c r="B2" s="76"/>
      <c r="C2" s="76"/>
      <c r="D2" s="76"/>
      <c r="E2" s="76"/>
      <c r="F2" s="76"/>
      <c r="G2" s="76"/>
      <c r="H2" s="76"/>
      <c r="J2" s="24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5.75" customHeight="1">
      <c r="A3" s="23"/>
      <c r="B3" s="31"/>
      <c r="C3" s="31"/>
      <c r="E3" s="31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15.75" customHeight="1">
      <c r="A4" s="23"/>
      <c r="B4" s="31"/>
      <c r="C4" s="32" t="s">
        <v>40</v>
      </c>
      <c r="D4" s="32" t="s">
        <v>41</v>
      </c>
      <c r="E4" s="32" t="s">
        <v>42</v>
      </c>
      <c r="F4" s="32" t="s">
        <v>43</v>
      </c>
      <c r="G4" s="32" t="s">
        <v>44</v>
      </c>
      <c r="H4" s="31"/>
      <c r="I4" s="31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5.75" customHeight="1">
      <c r="A5" s="23"/>
      <c r="B5" s="31"/>
      <c r="C5" s="32" t="s">
        <v>45</v>
      </c>
      <c r="D5" s="32" t="s">
        <v>46</v>
      </c>
      <c r="E5" s="33">
        <v>25000</v>
      </c>
      <c r="F5" s="32">
        <v>176</v>
      </c>
      <c r="G5" s="33">
        <f>E5/F5</f>
        <v>142.04545454545453</v>
      </c>
      <c r="H5" s="31"/>
      <c r="I5" s="31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5.75" customHeight="1">
      <c r="A6" s="23"/>
      <c r="B6" s="1"/>
      <c r="C6" s="32" t="s">
        <v>45</v>
      </c>
      <c r="D6" s="32" t="s">
        <v>46</v>
      </c>
      <c r="E6" s="33">
        <v>26100</v>
      </c>
      <c r="F6" s="32">
        <v>176</v>
      </c>
      <c r="G6" s="33">
        <f>E6/F6</f>
        <v>148.29545454545453</v>
      </c>
      <c r="H6" s="31"/>
      <c r="I6" s="31"/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5.75" customHeight="1">
      <c r="A7" s="23"/>
      <c r="B7" s="1"/>
      <c r="C7" s="35" t="s">
        <v>47</v>
      </c>
      <c r="D7" s="36"/>
      <c r="E7" s="34">
        <f>AVERAGE(E5:E6)</f>
        <v>25550</v>
      </c>
      <c r="F7" s="37"/>
      <c r="G7" s="34">
        <f>AVERAGE(G5:G6)</f>
        <v>145.17045454545453</v>
      </c>
      <c r="H7" s="31"/>
      <c r="I7" s="31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5.75" customHeight="1">
      <c r="A8" s="23"/>
      <c r="B8" s="65"/>
      <c r="C8" s="61" t="s">
        <v>48</v>
      </c>
      <c r="D8" s="76"/>
      <c r="E8" s="76"/>
      <c r="F8" s="76"/>
      <c r="G8" s="76"/>
      <c r="H8" s="76"/>
      <c r="I8" s="76"/>
      <c r="J8" s="76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62.25" customHeight="1">
      <c r="A9" s="23"/>
      <c r="B9" s="76"/>
      <c r="C9" s="62" t="s">
        <v>49</v>
      </c>
      <c r="D9" s="71"/>
      <c r="E9" s="71"/>
      <c r="F9" s="71"/>
      <c r="G9" s="71"/>
      <c r="H9" s="71"/>
      <c r="I9" s="71"/>
      <c r="J9" s="72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42.75" customHeight="1">
      <c r="A10" s="23"/>
      <c r="B10" s="76"/>
      <c r="C10" s="66" t="s">
        <v>50</v>
      </c>
      <c r="D10" s="71"/>
      <c r="E10" s="71"/>
      <c r="F10" s="71"/>
      <c r="G10" s="71"/>
      <c r="H10" s="71"/>
      <c r="I10" s="71"/>
      <c r="J10" s="72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5.75" customHeight="1">
      <c r="A11" s="26"/>
      <c r="B11" s="27"/>
      <c r="C11" s="63"/>
      <c r="D11" s="76"/>
      <c r="E11" s="76"/>
      <c r="F11" s="76"/>
      <c r="G11" s="76"/>
      <c r="H11" s="76"/>
      <c r="I11" s="76"/>
      <c r="J11" s="7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>
      <c r="A12" s="28"/>
      <c r="B12" s="29"/>
      <c r="C12" s="27"/>
      <c r="D12" s="30"/>
      <c r="E12" s="30"/>
      <c r="F12" s="30"/>
      <c r="G12" s="30"/>
      <c r="H12" s="30"/>
      <c r="I12" s="30"/>
      <c r="J12" s="30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2.75" customHeight="1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2.75" customHeight="1">
      <c r="A14" s="26"/>
      <c r="B14" s="27"/>
      <c r="C14" s="64" t="s">
        <v>51</v>
      </c>
      <c r="D14" s="64"/>
      <c r="E14" s="64"/>
      <c r="F14" s="64"/>
      <c r="G14" s="64"/>
      <c r="H14" s="64"/>
      <c r="I14" s="64"/>
      <c r="J14" s="64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2.75" customHeight="1">
      <c r="A15" s="26"/>
      <c r="B15" s="27"/>
      <c r="C15" s="64"/>
      <c r="D15" s="64"/>
      <c r="E15" s="64"/>
      <c r="F15" s="64"/>
      <c r="G15" s="64"/>
      <c r="H15" s="64"/>
      <c r="I15" s="64"/>
      <c r="J15" s="64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2.75" customHeight="1">
      <c r="A16" s="26"/>
      <c r="B16" s="27"/>
      <c r="C16" s="64" t="s">
        <v>52</v>
      </c>
      <c r="D16" s="64"/>
      <c r="E16" s="64"/>
      <c r="F16" s="64"/>
      <c r="G16" s="64"/>
      <c r="H16" s="64"/>
      <c r="I16" s="64"/>
      <c r="J16" s="64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2.75" customHeight="1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2.75" customHeight="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customHeight="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2.7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2.7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58.5" customHeight="1">
      <c r="A22" s="26"/>
      <c r="B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2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2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2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2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2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2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2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2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2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2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2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2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2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2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2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2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2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2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2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2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2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2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2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2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2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2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2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2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2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2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2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2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2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2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2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2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2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2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2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2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2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2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2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2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2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2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2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2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2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2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2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2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2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2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2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2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2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2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2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2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2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2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2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2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2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2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2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2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2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2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2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2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2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2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2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2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2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2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2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2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2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2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2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2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2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2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2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2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2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2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2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2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2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2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2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2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2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2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2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2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2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2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2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2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2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2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2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2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2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2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2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2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2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2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2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2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2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2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2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2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2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2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2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2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2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2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2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2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2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2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2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2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2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2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2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2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2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2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2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2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2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2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2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2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2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2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2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2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2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2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2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2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2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2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2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2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2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2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2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2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2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2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2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2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2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2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2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2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2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2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2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2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2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2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2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2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2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2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2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2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2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2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2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2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2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2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2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2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2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2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2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2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2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2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2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2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2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2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2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2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2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2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2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2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2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2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2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2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2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2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2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2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2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2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2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2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2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2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2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2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2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2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2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2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2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2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2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2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2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2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2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2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2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2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2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2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2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2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2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2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2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2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2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2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2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2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2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2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2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2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2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2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2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2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2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2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2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2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2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2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2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2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2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2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2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2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2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2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2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2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2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2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2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2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2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2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2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2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2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2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2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2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2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2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2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2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2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2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2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2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2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2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2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2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2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2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2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2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2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2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2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2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2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2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2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2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2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2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2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2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2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2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2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2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2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2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2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2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2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2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2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2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2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2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2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2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2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2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2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2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2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2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2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2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2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2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2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2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2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2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2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2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2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2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2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2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2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2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2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2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2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2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2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2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2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2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2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2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2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2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2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2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2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2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2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2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2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2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2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2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2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2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2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2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2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2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2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2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2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2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2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2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2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2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2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2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2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2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2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2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2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2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2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2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2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2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2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2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2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2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2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2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2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2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2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2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2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2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2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2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2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2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2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2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2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2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2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2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2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2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2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2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2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2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2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2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2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2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2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2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2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2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2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2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2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2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2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2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2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2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2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2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2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2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2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2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2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2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2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2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2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2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2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2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2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2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2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2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2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2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2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2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2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2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2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2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2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2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2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2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2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2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2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2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2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2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2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2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2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2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2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2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2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2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2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2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2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2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2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2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2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2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2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2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2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2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2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2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2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2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2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2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2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2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2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2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2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2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2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2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2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2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2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2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2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2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2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2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2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2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2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2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2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2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2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2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2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2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2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2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2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2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2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2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2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2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2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2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2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2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2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2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2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2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2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2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2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2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2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2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2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2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2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2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2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2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2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2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2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2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2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2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2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2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2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2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2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2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2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2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2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2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2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2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2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2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2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2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2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2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2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2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2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2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2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2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2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2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2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2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2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2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2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2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2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2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2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2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2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2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2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2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2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2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2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2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2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2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2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2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2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2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2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2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2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2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2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2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2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2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2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2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2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2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2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2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2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2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2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2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2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2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2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2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2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2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2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2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2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2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2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2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2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2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2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2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2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2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2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2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2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2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2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2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2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2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2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2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2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2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2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2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2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2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2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2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2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2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2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2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2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2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2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2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2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2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2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2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2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2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2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2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2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2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2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2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2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2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2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2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2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2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2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2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2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2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2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2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2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2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2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2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2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2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2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2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2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2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2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2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2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2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2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2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2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2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2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2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2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2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2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2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2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2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2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2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2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2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2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2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2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2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2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2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2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2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2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2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2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2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2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2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2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2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2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2.7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2.7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2.7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2.7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2.7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2.7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2.7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2.7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2.7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2.7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2.7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2.7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2.7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2.7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2.7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2.7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2.7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2.7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2.7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2.7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2.7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2.7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2.7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2.7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2.7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2.7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2.7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2.7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2.7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2.7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2.7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2.7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2.7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2.7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2.7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2.7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2.7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2.7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2.7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2.7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2.7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2.7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2.7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</sheetData>
  <mergeCells count="10">
    <mergeCell ref="C14:J14"/>
    <mergeCell ref="C15:J15"/>
    <mergeCell ref="C16:J16"/>
    <mergeCell ref="B8:B10"/>
    <mergeCell ref="C10:J10"/>
    <mergeCell ref="B1:H2"/>
    <mergeCell ref="I1:J1"/>
    <mergeCell ref="C8:J8"/>
    <mergeCell ref="C9:J9"/>
    <mergeCell ref="C11:J11"/>
  </mergeCells>
  <hyperlinks>
    <hyperlink ref="C9" r:id="rId1" display="Estudo de Remuneração, Michael Page, página 77, Brasil 2024 - Gerente de Compras, porte da empresa: Grande, valor mínimo do salário: R$ 20.000,00, Disponível em: https://b2blatam.page.com/l/954693/2023-09-20/5qxfb/954693/16953190567JLnDEcU/BR_MP_ER24.pdf?" xr:uid="{00000000-0004-0000-0100-000000000000}"/>
    <hyperlink ref="C10" r:id="rId2" display="Guia Salarial 2024, Robert Half, página 41, Gerente de Compras, porte da empresa: Grande, valor mínimo do salário mensal: R$ 23.750,00. Disponível em: https://content.roberthalfonline.com/SG24/SG24-PDF/Guia-salarial-2024-Robert-Half-BR.pdf " xr:uid="{00000000-0004-0000-0100-000001000000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896DB232E5F3469868C8FC5ADC4094" ma:contentTypeVersion="4" ma:contentTypeDescription="Crie um novo documento." ma:contentTypeScope="" ma:versionID="d4f49394fa0c94d06955698325ba1a64">
  <xsd:schema xmlns:xsd="http://www.w3.org/2001/XMLSchema" xmlns:xs="http://www.w3.org/2001/XMLSchema" xmlns:p="http://schemas.microsoft.com/office/2006/metadata/properties" xmlns:ns2="bce791e5-5e03-427d-9433-e3ac059329db" targetNamespace="http://schemas.microsoft.com/office/2006/metadata/properties" ma:root="true" ma:fieldsID="8cc58cf823b14843f547f879f26dec11" ns2:_="">
    <xsd:import namespace="bce791e5-5e03-427d-9433-e3ac05932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791e5-5e03-427d-9433-e3ac05932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82947-2AFB-4824-8319-A878D8CA13DD}"/>
</file>

<file path=customXml/itemProps2.xml><?xml version="1.0" encoding="utf-8"?>
<ds:datastoreItem xmlns:ds="http://schemas.openxmlformats.org/officeDocument/2006/customXml" ds:itemID="{0870E778-A397-4530-B6A9-10240478B091}"/>
</file>

<file path=customXml/itemProps3.xml><?xml version="1.0" encoding="utf-8"?>
<ds:datastoreItem xmlns:ds="http://schemas.openxmlformats.org/officeDocument/2006/customXml" ds:itemID="{C5D0E0E3-4DB2-4022-91CA-627F241EAC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Antonio</dc:creator>
  <cp:keywords/>
  <dc:description/>
  <cp:lastModifiedBy>Lucas Daniel Silva Ferreira</cp:lastModifiedBy>
  <cp:revision/>
  <dcterms:created xsi:type="dcterms:W3CDTF">2005-07-23T15:31:17Z</dcterms:created>
  <dcterms:modified xsi:type="dcterms:W3CDTF">2024-10-24T15:19:48Z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0x01010053896DB232E5F3469868C8FC5ADC4094</vt:lpwstr>
  </property>
</Properties>
</file>